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4 Proposed Budget" sheetId="1" r:id="rId4"/>
    <sheet state="visible" name="2023 Proposed Budget Summary" sheetId="2" r:id="rId5"/>
    <sheet state="visible" name="2024 Proposed Budget Summary" sheetId="3" r:id="rId6"/>
    <sheet state="visible" name="2022" sheetId="4" r:id="rId7"/>
    <sheet state="visible" name="2021" sheetId="5" r:id="rId8"/>
    <sheet state="visible" name="2020" sheetId="6" r:id="rId9"/>
    <sheet state="visible" name="2019" sheetId="7" r:id="rId10"/>
    <sheet state="visible" name="2018" sheetId="8" r:id="rId11"/>
    <sheet state="visible" name="Average Contribution Calculatio" sheetId="9" r:id="rId12"/>
  </sheets>
  <definedNames/>
  <calcPr/>
  <extLst>
    <ext uri="GoogleSheetsCustomDataVersion2">
      <go:sheetsCustomData xmlns:go="http://customooxmlschemas.google.com/" r:id="rId13" roundtripDataChecksum="m7so0Ve0PD0M0r/GE8iFC56/XF/OSK5YI9Y+sEWJ9XI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5">
      <text>
        <t xml:space="preserve">Glass, Glenn S:
See tab entitled "Group Contributions" for breakdown of montlhy donation by group.
======</t>
      </text>
    </comment>
    <comment authorId="0" ref="A24">
      <text>
        <t xml:space="preserve">Glass, Glenn S:
2 Assemblies/yr
4 nights lodging:$460
4 days meals: $150 ($37.50/day)
Travel: $60
======</t>
      </text>
    </comment>
    <comment authorId="0" ref="A25">
      <text>
        <t xml:space="preserve">Glass, Glenn S:
2 Committee Meetings/yr
2 nights lodging:$310
2 days meals: $80($40/day)
Travel: $60
======</t>
      </text>
    </comment>
    <comment authorId="0" ref="J25">
      <text>
        <t xml:space="preserve">type here
$43.49 - travel
$39.61 groceries
$287.38 - hotel
======</t>
      </text>
    </comment>
    <comment authorId="0" ref="A26">
      <text>
        <t xml:space="preserve">Glass, Glenn S:
2 Assemblies/yr
4 nights lodging:$460.
4 days meals: $150 ($50/day)
Travel: $60
======</t>
      </text>
    </comment>
    <comment authorId="0" ref="A27">
      <text>
        <t xml:space="preserve">Glass, Glenn S:
2 Committee Meetings/yr
2 nights lodging:$310
2 days meals: $80($40/day)
Travel: $60
======</t>
      </text>
    </comment>
    <comment authorId="0" ref="A37">
      <text>
        <t xml:space="preserve">6 months expenses
======</t>
      </text>
    </comment>
    <comment authorId="0" ref="A14">
      <text>
        <t xml:space="preserve">======
ID#AAABG1iPXYQ
Chris Shay    (2024-02-17 13:31:08)
From 2023 Surplus</t>
      </text>
    </comment>
    <comment authorId="0" ref="A15">
      <text>
        <t xml:space="preserve">======
ID#AAABG1iPXYM
Chris Shay    (2024-02-17 13:30:51)
From 2023 Surplus</t>
      </text>
    </comment>
    <comment authorId="0" ref="A28">
      <text>
        <t xml:space="preserve">======
ID#AAABG1iPXYI
Chris Shay    (2024-02-17 13:25:28)
Less District Picnic and Scholarship Fund</t>
      </text>
    </comment>
    <comment authorId="0" ref="A29">
      <text>
        <t xml:space="preserve">======
ID#AAABFVNjFPk
District 34 Committee Member    (2024-01-28 23:03:49)
Originally spent $176</t>
      </text>
    </comment>
  </commentList>
  <extLst>
    <ext uri="GoogleSheetsCustomDataVersion2">
      <go:sheetsCustomData xmlns:go="http://customooxmlschemas.google.com/" r:id="rId1" roundtripDataSignature="AMtx7mj2Tm4yjHZJE09RrWUTHAedJbSVi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5">
      <text>
        <t xml:space="preserve">Glass, Glenn S:
See tab entitled "Group Contributions" for breakdown of montlhy donation by group.
======</t>
      </text>
    </comment>
    <comment authorId="0" ref="A24">
      <text>
        <t xml:space="preserve">Glass, Glenn S:
2 Assemblies/yr
4 nights lodging:$460
4 days meals: $150 ($37.50/day)
Travel: $60
======</t>
      </text>
    </comment>
    <comment authorId="0" ref="A25">
      <text>
        <t xml:space="preserve">Glass, Glenn S:
2 Committee Meetings/yr
2 nights lodging:$310
2 days meals: $80($40/day)
Travel: $60
======</t>
      </text>
    </comment>
    <comment authorId="0" ref="J25">
      <text>
        <t xml:space="preserve">type here
$43.49 - travel
$39.61 groceries
$287.38 - hotel
======</t>
      </text>
    </comment>
    <comment authorId="0" ref="A26">
      <text>
        <t xml:space="preserve">Glass, Glenn S:
2 Assemblies/yr
4 nights lodging:$460.
4 days meals: $150 ($50/day)
Travel: $60
======</t>
      </text>
    </comment>
    <comment authorId="0" ref="A27">
      <text>
        <t xml:space="preserve">Glass, Glenn S:
2 Committee Meetings/yr
2 nights lodging:$310
2 days meals: $80($40/day)
Travel: $60
======</t>
      </text>
    </comment>
    <comment authorId="0" ref="A37">
      <text>
        <t xml:space="preserve">6 months expenses
======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3">
      <text>
        <t xml:space="preserve">Glass, Glenn S:
See tab entitled "Group Contributions" for breakdown of montlhy donation by group.
======</t>
      </text>
    </comment>
    <comment authorId="0" ref="A22">
      <text>
        <t xml:space="preserve">Glass, Glenn S:
2 Assemblies/yr
4 nights lodging:$460
4 days meals: $150 ($37.50/day)
Travel: $60
======</t>
      </text>
    </comment>
    <comment authorId="0" ref="A23">
      <text>
        <t xml:space="preserve">Glass, Glenn S:
2 Committee Meetings/yr
2 nights lodging:$310
2 days meals: $80($40/day)
Travel: $60
======</t>
      </text>
    </comment>
    <comment authorId="0" ref="A24">
      <text>
        <t xml:space="preserve">Glass, Glenn S:
2 Assemblies/yr
4 nights lodging:$460.
4 days meals: $150 ($50/day)
Travel: $60
======</t>
      </text>
    </comment>
    <comment authorId="0" ref="A25">
      <text>
        <t xml:space="preserve">Glass, Glenn S:
2 Committee Meetings/yr
2 nights lodging:$310
2 days meals: $80($40/day)
Travel: $60
======</t>
      </text>
    </comment>
  </commentList>
</comments>
</file>

<file path=xl/sharedStrings.xml><?xml version="1.0" encoding="utf-8"?>
<sst xmlns="http://schemas.openxmlformats.org/spreadsheetml/2006/main" count="457" uniqueCount="104">
  <si>
    <t>District 34 Treasurers Report</t>
  </si>
  <si>
    <t>Confidential</t>
  </si>
  <si>
    <t>2024  BUDGET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</si>
  <si>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</si>
  <si>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</si>
  <si>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</si>
  <si>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</si>
  <si>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</si>
  <si>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</si>
  <si>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</si>
  <si>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</si>
  <si>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</si>
  <si>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</si>
  <si>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</si>
  <si>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</si>
  <si>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YTD</t>
  </si>
  <si>
    <t>Budget vs. Actual</t>
  </si>
  <si>
    <t>INCOME</t>
  </si>
  <si>
    <t>Group Contributions</t>
  </si>
  <si>
    <t>Alcathon Baskets</t>
  </si>
  <si>
    <t>District Meeting Basket</t>
  </si>
  <si>
    <t>Pre-Conference Reimburesment</t>
  </si>
  <si>
    <t>TOTAL INCOME</t>
  </si>
  <si>
    <t>EXPENSES</t>
  </si>
  <si>
    <t>Alcathons</t>
  </si>
  <si>
    <t>District Workshop</t>
  </si>
  <si>
    <t>District Picnic</t>
  </si>
  <si>
    <t>District 34 Scholarship Fund</t>
  </si>
  <si>
    <t>Unity Day Contribution</t>
  </si>
  <si>
    <t>Rent (Masonic Lodge)</t>
  </si>
  <si>
    <t>Preconference Contribution</t>
  </si>
  <si>
    <t>Gratitude Dinner</t>
  </si>
  <si>
    <t>P. O. Box Rental</t>
  </si>
  <si>
    <t>Supplies, Copies, &amp; Postage</t>
  </si>
  <si>
    <t>District Mtg. Refreshments</t>
  </si>
  <si>
    <t>District Website Hosting</t>
  </si>
  <si>
    <t>DCM Assembly Expenses (2)</t>
  </si>
  <si>
    <t>DCM Committee Meeting Expenses (2)</t>
  </si>
  <si>
    <t>Alt DCM Assembly Expenses (2)</t>
  </si>
  <si>
    <t>Alt DCM Committee Meeting Expenses (2)</t>
  </si>
  <si>
    <t xml:space="preserve">2022 Surplus to GSO </t>
  </si>
  <si>
    <t>HOLD - Empty Cell if needed</t>
  </si>
  <si>
    <t>Surplus used to cover lower expected income</t>
  </si>
  <si>
    <t>TOTAL EXPENSES</t>
  </si>
  <si>
    <t>Starting Balance</t>
  </si>
  <si>
    <t>Income</t>
  </si>
  <si>
    <t>Expenses</t>
  </si>
  <si>
    <t>Bank Balance</t>
  </si>
  <si>
    <t>Prudent Reserve</t>
  </si>
  <si>
    <t>Available cash</t>
  </si>
  <si>
    <t>2023 Proposed</t>
  </si>
  <si>
    <t>Budget vs. Annualized Actual</t>
  </si>
  <si>
    <t>Avg from prior years</t>
  </si>
  <si>
    <t>Actual average contributions from preceding 4 years (see historical contributions tab)</t>
  </si>
  <si>
    <t>Suplus from 2022</t>
  </si>
  <si>
    <t>Based on the previous year end balance minus prudent reserve</t>
  </si>
  <si>
    <t>New Item in 2021 and subject to surplus; if surplus is $500 or less, then that is the budgeted amount</t>
  </si>
  <si>
    <t>GSR Scholarship Fund</t>
  </si>
  <si>
    <t>New Item in 2021 and subject to surplus; if surplus is $500 or more, then the amount in excess of $500 is the budgeted amount</t>
  </si>
  <si>
    <t>Contribution to GSO</t>
  </si>
  <si>
    <t>New Item in 2021 and subject to surplus</t>
  </si>
  <si>
    <t>$25 monthly rent (average is off because we overpaid the Masonic Lodge in 2021)</t>
  </si>
  <si>
    <t>We've not spent anything in this categories for the past 4 years</t>
  </si>
  <si>
    <t>Website hosting increased in 2021</t>
  </si>
  <si>
    <t>Based on 13 assembly nights</t>
  </si>
  <si>
    <t>Based on 7 meeting nights</t>
  </si>
  <si>
    <t>Based on 12 meeting nights</t>
  </si>
  <si>
    <t>Based on 4 meeting nights</t>
  </si>
  <si>
    <t>Budgeted Income</t>
  </si>
  <si>
    <t>Budgeted Expenses</t>
  </si>
  <si>
    <t>Ending Balance</t>
  </si>
  <si>
    <t>2023 Budget - update surplus policy for the scholarship fund - new line item? or update mid year</t>
  </si>
  <si>
    <t>2024 Proposed</t>
  </si>
  <si>
    <t>Avg from prior years (2022-2023)</t>
  </si>
  <si>
    <t>Only the last 2 years average was used to reflect a more traditional year (not including years impacted by COVID)</t>
  </si>
  <si>
    <t>Actual average contributions from preceding 2 years (see historical contributions tab)</t>
  </si>
  <si>
    <t>Surplus from 2023</t>
  </si>
  <si>
    <t>Alcathon Basket (2023-2024 Actual)</t>
  </si>
  <si>
    <t>Surplus to GSO</t>
  </si>
  <si>
    <t xml:space="preserve">New Item in 2021 and subject to surplus - Calculated based on surplus from 2023 minus $500 for district picnic and $1000 for Assembly scholarships </t>
  </si>
  <si>
    <t xml:space="preserve">$25 monthly rent </t>
  </si>
  <si>
    <t>We've not spent anything in this categories for the past few years</t>
  </si>
  <si>
    <t>Budgeted Income (starting balance + income)</t>
  </si>
  <si>
    <t>2022  BUDGET</t>
  </si>
  <si>
    <t xml:space="preserve"> </t>
  </si>
  <si>
    <t xml:space="preserve">2021 Surplus to GSO </t>
  </si>
  <si>
    <t xml:space="preserve">Zoom </t>
  </si>
  <si>
    <t>2021 BUDGET</t>
  </si>
  <si>
    <t>Uncategorized</t>
  </si>
  <si>
    <t>Zoom</t>
  </si>
  <si>
    <t>2020 Budget</t>
  </si>
  <si>
    <t>2019 Surplus</t>
  </si>
  <si>
    <t>2019 Budget</t>
  </si>
  <si>
    <t>2018 Budget</t>
  </si>
  <si>
    <t>Other</t>
  </si>
  <si>
    <t>Back Rent</t>
  </si>
  <si>
    <t>Bi-Annual Surplus Distribution</t>
  </si>
  <si>
    <t>District 34 Projector</t>
  </si>
  <si>
    <t>UNBUDGETED, BUT APPROVED EXPENSES</t>
  </si>
  <si>
    <t>2023  Actuals</t>
  </si>
  <si>
    <t>2022 Actuals</t>
  </si>
  <si>
    <t>2021 Actuals</t>
  </si>
  <si>
    <t>2020 Actuals</t>
  </si>
  <si>
    <t>Average (2022-2023)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</si>
</sst>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_(&quot;$&quot;* #,##0_);_(&quot;$&quot;* \(#,##0\);_(&quot;$&quot;* &quot;-&quot;??_);_(@_)"/>
  </numFmts>
  <fonts count="20">
    <font>
      <sz val="11.0"/>
      <color theme="1"/>
      <name val="Calibri"/>
      <scheme val="minor"/>
    </font>
    <font>
      <b/>
      <sz val="18.0"/>
      <color theme="1"/>
      <name val="Arial"/>
    </font>
    <font/>
    <font>
      <b/>
      <sz val="16.0"/>
      <color theme="1"/>
      <name val="Arial"/>
    </font>
    <font>
      <color theme="1"/>
      <name val="Arial"/>
    </font>
    <font>
      <b/>
      <sz val="14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sz val="12.0"/>
      <color theme="1"/>
      <name val="Calibri"/>
    </font>
    <font>
      <b/>
      <sz val="12.0"/>
      <color rgb="FFCC0000"/>
      <name val="Arial"/>
    </font>
    <font>
      <color theme="1"/>
      <name val="Calibri"/>
    </font>
    <font>
      <sz val="11.0"/>
      <color theme="1"/>
      <name val="Inconsolata"/>
    </font>
    <font>
      <b/>
      <sz val="10.0"/>
      <color theme="0"/>
      <name val="Calibri"/>
    </font>
    <font>
      <sz val="10.0"/>
      <color theme="1"/>
      <name val="Calibri"/>
    </font>
    <font>
      <b/>
      <sz val="10.0"/>
      <color rgb="FFFFFFFF"/>
      <name val="Calibri"/>
    </font>
    <font>
      <b/>
      <sz val="10.0"/>
      <color theme="1"/>
      <name val="Calibri"/>
    </font>
    <font>
      <sz val="10.0"/>
      <color rgb="FF000000"/>
      <name val="Calibri"/>
    </font>
    <font>
      <b/>
      <sz val="10.0"/>
      <color rgb="FF000000"/>
      <name val="Calibri"/>
    </font>
    <font>
      <b/>
      <sz val="10.0"/>
      <color rgb="FFFF0000"/>
      <name val="Calibri"/>
    </font>
    <font>
      <b/>
      <sz val="14.0"/>
      <color rgb="FF000000"/>
      <name val="Arial"/>
    </font>
  </fonts>
  <fills count="1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DADADA"/>
        <bgColor rgb="FFDADADA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2F5496"/>
        <bgColor rgb="FF2F5496"/>
      </patternFill>
    </fill>
    <fill>
      <patternFill patternType="solid">
        <fgColor rgb="FFB4C6E7"/>
        <bgColor rgb="FFB4C6E7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  <fill>
      <patternFill patternType="solid">
        <fgColor rgb="FFFFD965"/>
        <bgColor rgb="FFFFD965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left/>
      <right/>
      <top/>
      <bottom/>
    </border>
    <border>
      <left/>
      <right/>
      <top/>
      <bottom style="thin">
        <color rgb="FF000000"/>
      </bottom>
    </border>
    <border>
      <bottom style="thin">
        <color rgb="FF000000"/>
      </bottom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0" fillId="3" fontId="3" numFmtId="0" xfId="0" applyAlignment="1" applyFill="1" applyFont="1">
      <alignment horizontal="center" vertical="bottom"/>
    </xf>
    <xf borderId="0" fillId="0" fontId="4" numFmtId="0" xfId="0" applyAlignment="1" applyFont="1">
      <alignment vertical="bottom"/>
    </xf>
    <xf borderId="0" fillId="4" fontId="5" numFmtId="49" xfId="0" applyAlignment="1" applyFill="1" applyFont="1" applyNumberFormat="1">
      <alignment horizontal="center" readingOrder="0" vertical="bottom"/>
    </xf>
    <xf borderId="0" fillId="0" fontId="6" numFmtId="49" xfId="0" applyAlignment="1" applyFont="1" applyNumberFormat="1">
      <alignment horizontal="center" vertical="bottom"/>
    </xf>
    <xf borderId="0" fillId="0" fontId="5" numFmtId="49" xfId="0" applyAlignment="1" applyFont="1" applyNumberFormat="1">
      <alignment horizontal="center" vertical="bottom"/>
    </xf>
    <xf borderId="0" fillId="5" fontId="5" numFmtId="49" xfId="0" applyAlignment="1" applyFill="1" applyFont="1" applyNumberFormat="1">
      <alignment horizontal="right" vertical="bottom"/>
    </xf>
    <xf borderId="0" fillId="5" fontId="4" numFmtId="49" xfId="0" applyAlignment="1" applyFont="1" applyNumberFormat="1">
      <alignment vertical="bottom"/>
    </xf>
    <xf borderId="0" fillId="5" fontId="4" numFmtId="0" xfId="0" applyAlignment="1" applyFont="1">
      <alignment vertical="bottom"/>
    </xf>
    <xf borderId="0" fillId="0" fontId="6" numFmtId="49" xfId="0" applyAlignment="1" applyFont="1" applyNumberFormat="1">
      <alignment horizontal="right" vertical="bottom"/>
    </xf>
    <xf borderId="0" fillId="4" fontId="7" numFmtId="4" xfId="0" applyAlignment="1" applyFont="1" applyNumberFormat="1">
      <alignment horizontal="right" readingOrder="0" vertical="bottom"/>
    </xf>
    <xf borderId="0" fillId="0" fontId="7" numFmtId="4" xfId="0" applyAlignment="1" applyFont="1" applyNumberFormat="1">
      <alignment horizontal="right" vertical="bottom"/>
    </xf>
    <xf borderId="0" fillId="6" fontId="5" numFmtId="4" xfId="0" applyAlignment="1" applyFill="1" applyFont="1" applyNumberFormat="1">
      <alignment horizontal="right" vertical="bottom"/>
    </xf>
    <xf borderId="0" fillId="3" fontId="7" numFmtId="4" xfId="0" applyAlignment="1" applyFont="1" applyNumberFormat="1">
      <alignment horizontal="right" readingOrder="0" vertical="bottom"/>
    </xf>
    <xf borderId="0" fillId="0" fontId="4" numFmtId="4" xfId="0" applyAlignment="1" applyFont="1" applyNumberFormat="1">
      <alignment vertical="bottom"/>
    </xf>
    <xf borderId="0" fillId="5" fontId="5" numFmtId="4" xfId="0" applyAlignment="1" applyFont="1" applyNumberFormat="1">
      <alignment horizontal="right" vertical="bottom"/>
    </xf>
    <xf borderId="0" fillId="0" fontId="8" numFmtId="4" xfId="0" applyAlignment="1" applyFont="1" applyNumberFormat="1">
      <alignment horizontal="right" vertical="bottom"/>
    </xf>
    <xf borderId="0" fillId="5" fontId="6" numFmtId="4" xfId="0" applyAlignment="1" applyFont="1" applyNumberFormat="1">
      <alignment horizontal="right" vertical="bottom"/>
    </xf>
    <xf borderId="0" fillId="4" fontId="4" numFmtId="4" xfId="0" applyAlignment="1" applyFont="1" applyNumberFormat="1">
      <alignment vertical="bottom"/>
    </xf>
    <xf borderId="0" fillId="6" fontId="5" numFmtId="49" xfId="0" applyAlignment="1" applyFont="1" applyNumberFormat="1">
      <alignment horizontal="right" vertical="bottom"/>
    </xf>
    <xf borderId="0" fillId="6" fontId="4" numFmtId="4" xfId="0" applyAlignment="1" applyFont="1" applyNumberFormat="1">
      <alignment vertical="bottom"/>
    </xf>
    <xf borderId="0" fillId="7" fontId="7" numFmtId="4" xfId="0" applyAlignment="1" applyFill="1" applyFont="1" applyNumberFormat="1">
      <alignment horizontal="right" readingOrder="0" vertical="bottom"/>
    </xf>
    <xf borderId="0" fillId="4" fontId="7" numFmtId="4" xfId="0" applyAlignment="1" applyFont="1" applyNumberFormat="1">
      <alignment horizontal="right" vertical="bottom"/>
    </xf>
    <xf borderId="0" fillId="8" fontId="6" numFmtId="49" xfId="0" applyAlignment="1" applyFill="1" applyFont="1" applyNumberFormat="1">
      <alignment horizontal="right" vertical="bottom"/>
    </xf>
    <xf borderId="0" fillId="7" fontId="7" numFmtId="4" xfId="0" applyAlignment="1" applyFont="1" applyNumberFormat="1">
      <alignment horizontal="right" vertical="bottom"/>
    </xf>
    <xf borderId="0" fillId="0" fontId="9" numFmtId="4" xfId="0" applyAlignment="1" applyFont="1" applyNumberFormat="1">
      <alignment horizontal="right" vertical="bottom"/>
    </xf>
    <xf borderId="0" fillId="9" fontId="7" numFmtId="4" xfId="0" applyAlignment="1" applyFill="1" applyFont="1" applyNumberFormat="1">
      <alignment horizontal="right" readingOrder="0" vertical="bottom"/>
    </xf>
    <xf borderId="0" fillId="3" fontId="7" numFmtId="4" xfId="0" applyAlignment="1" applyFont="1" applyNumberFormat="1">
      <alignment horizontal="right" vertical="bottom"/>
    </xf>
    <xf borderId="0" fillId="0" fontId="7" numFmtId="0" xfId="0" applyAlignment="1" applyFont="1">
      <alignment horizontal="right" vertical="top"/>
    </xf>
    <xf borderId="0" fillId="0" fontId="6" numFmtId="49" xfId="0" applyAlignment="1" applyFont="1" applyNumberFormat="1">
      <alignment horizontal="right" readingOrder="0" vertical="bottom"/>
    </xf>
    <xf borderId="0" fillId="6" fontId="6" numFmtId="4" xfId="0" applyAlignment="1" applyFont="1" applyNumberFormat="1">
      <alignment horizontal="right" vertical="bottom"/>
    </xf>
    <xf borderId="0" fillId="10" fontId="4" numFmtId="4" xfId="0" applyAlignment="1" applyFill="1" applyFont="1" applyNumberFormat="1">
      <alignment vertical="bottom"/>
    </xf>
    <xf borderId="0" fillId="0" fontId="10" numFmtId="4" xfId="0" applyAlignment="1" applyFont="1" applyNumberFormat="1">
      <alignment horizontal="right" vertical="bottom"/>
    </xf>
    <xf borderId="0" fillId="8" fontId="11" numFmtId="4" xfId="0" applyAlignment="1" applyFont="1" applyNumberFormat="1">
      <alignment horizontal="right" vertical="bottom"/>
    </xf>
    <xf borderId="0" fillId="8" fontId="4" numFmtId="4" xfId="0" applyAlignment="1" applyFont="1" applyNumberFormat="1">
      <alignment vertical="bottom"/>
    </xf>
    <xf borderId="0" fillId="3" fontId="6" numFmtId="4" xfId="0" applyAlignment="1" applyFont="1" applyNumberFormat="1">
      <alignment horizontal="right" vertical="bottom"/>
    </xf>
    <xf borderId="4" fillId="11" fontId="12" numFmtId="0" xfId="0" applyAlignment="1" applyBorder="1" applyFill="1" applyFont="1">
      <alignment horizontal="center" vertical="center"/>
    </xf>
    <xf borderId="5" fillId="0" fontId="2" numFmtId="0" xfId="0" applyBorder="1" applyFont="1"/>
    <xf borderId="0" fillId="0" fontId="13" numFmtId="0" xfId="0" applyAlignment="1" applyFont="1">
      <alignment vertical="center"/>
    </xf>
    <xf borderId="6" fillId="11" fontId="12" numFmtId="0" xfId="0" applyAlignment="1" applyBorder="1" applyFont="1">
      <alignment horizontal="left" shrinkToFit="0" vertical="center" wrapText="1"/>
    </xf>
    <xf borderId="6" fillId="11" fontId="14" numFmtId="0" xfId="0" applyAlignment="1" applyBorder="1" applyFont="1">
      <alignment horizontal="center" readingOrder="0" shrinkToFit="0" vertical="center" wrapText="1"/>
    </xf>
    <xf borderId="6" fillId="11" fontId="1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7" fillId="12" fontId="15" numFmtId="0" xfId="0" applyAlignment="1" applyBorder="1" applyFill="1" applyFont="1">
      <alignment horizontal="left" vertical="center"/>
    </xf>
    <xf borderId="7" fillId="12" fontId="15" numFmtId="0" xfId="0" applyAlignment="1" applyBorder="1" applyFont="1">
      <alignment vertical="center"/>
    </xf>
    <xf borderId="0" fillId="0" fontId="15" numFmtId="0" xfId="0" applyAlignment="1" applyFont="1">
      <alignment vertical="center"/>
    </xf>
    <xf borderId="0" fillId="0" fontId="13" numFmtId="0" xfId="0" applyAlignment="1" applyFont="1">
      <alignment horizontal="left" vertical="center"/>
    </xf>
    <xf borderId="6" fillId="13" fontId="13" numFmtId="164" xfId="0" applyAlignment="1" applyBorder="1" applyFill="1" applyFont="1" applyNumberFormat="1">
      <alignment horizontal="right" readingOrder="0" vertical="center"/>
    </xf>
    <xf borderId="0" fillId="0" fontId="13" numFmtId="164" xfId="0" applyAlignment="1" applyFont="1" applyNumberFormat="1">
      <alignment horizontal="right" readingOrder="0" vertical="center"/>
    </xf>
    <xf borderId="6" fillId="2" fontId="13" numFmtId="164" xfId="0" applyAlignment="1" applyBorder="1" applyFont="1" applyNumberFormat="1">
      <alignment horizontal="right" vertical="center"/>
    </xf>
    <xf borderId="0" fillId="0" fontId="13" numFmtId="164" xfId="0" applyAlignment="1" applyFont="1" applyNumberFormat="1">
      <alignment horizontal="right" vertical="center"/>
    </xf>
    <xf borderId="0" fillId="0" fontId="13" numFmtId="165" xfId="0" applyAlignment="1" applyFont="1" applyNumberFormat="1">
      <alignment vertical="center"/>
    </xf>
    <xf borderId="0" fillId="0" fontId="15" numFmtId="0" xfId="0" applyAlignment="1" applyFont="1">
      <alignment horizontal="left" readingOrder="0" vertical="center"/>
    </xf>
    <xf borderId="6" fillId="13" fontId="16" numFmtId="164" xfId="0" applyAlignment="1" applyBorder="1" applyFont="1" applyNumberFormat="1">
      <alignment horizontal="right" readingOrder="0" vertical="center"/>
    </xf>
    <xf borderId="8" fillId="0" fontId="13" numFmtId="0" xfId="0" applyAlignment="1" applyBorder="1" applyFont="1">
      <alignment horizontal="left" vertical="center"/>
    </xf>
    <xf borderId="7" fillId="13" fontId="13" numFmtId="164" xfId="0" applyAlignment="1" applyBorder="1" applyFont="1" applyNumberFormat="1">
      <alignment horizontal="right" readingOrder="0" vertical="center"/>
    </xf>
    <xf borderId="8" fillId="0" fontId="13" numFmtId="164" xfId="0" applyAlignment="1" applyBorder="1" applyFont="1" applyNumberFormat="1">
      <alignment horizontal="right" vertical="center"/>
    </xf>
    <xf borderId="7" fillId="2" fontId="13" numFmtId="164" xfId="0" applyAlignment="1" applyBorder="1" applyFont="1" applyNumberFormat="1">
      <alignment horizontal="right" vertical="center"/>
    </xf>
    <xf borderId="6" fillId="12" fontId="15" numFmtId="0" xfId="0" applyAlignment="1" applyBorder="1" applyFont="1">
      <alignment horizontal="left" vertical="center"/>
    </xf>
    <xf borderId="6" fillId="12" fontId="15" numFmtId="164" xfId="0" applyAlignment="1" applyBorder="1" applyFont="1" applyNumberFormat="1">
      <alignment horizontal="right" vertical="center"/>
    </xf>
    <xf borderId="7" fillId="14" fontId="15" numFmtId="0" xfId="0" applyAlignment="1" applyBorder="1" applyFill="1" applyFont="1">
      <alignment horizontal="left" vertical="center"/>
    </xf>
    <xf borderId="7" fillId="14" fontId="15" numFmtId="165" xfId="0" applyAlignment="1" applyBorder="1" applyFont="1" applyNumberFormat="1">
      <alignment vertical="center"/>
    </xf>
    <xf borderId="6" fillId="13" fontId="13" numFmtId="164" xfId="0" applyAlignment="1" applyBorder="1" applyFont="1" applyNumberFormat="1">
      <alignment horizontal="right" vertical="center"/>
    </xf>
    <xf borderId="6" fillId="15" fontId="13" numFmtId="0" xfId="0" applyAlignment="1" applyBorder="1" applyFill="1" applyFont="1">
      <alignment horizontal="left" vertical="center"/>
    </xf>
    <xf borderId="6" fillId="15" fontId="13" numFmtId="164" xfId="0" applyAlignment="1" applyBorder="1" applyFont="1" applyNumberFormat="1">
      <alignment horizontal="right" readingOrder="0" vertical="center"/>
    </xf>
    <xf borderId="6" fillId="15" fontId="13" numFmtId="164" xfId="0" applyAlignment="1" applyBorder="1" applyFont="1" applyNumberFormat="1">
      <alignment horizontal="right" vertical="center"/>
    </xf>
    <xf borderId="0" fillId="0" fontId="13" numFmtId="0" xfId="0" applyAlignment="1" applyFont="1">
      <alignment readingOrder="0" vertical="center"/>
    </xf>
    <xf borderId="7" fillId="13" fontId="13" numFmtId="164" xfId="0" applyAlignment="1" applyBorder="1" applyFont="1" applyNumberFormat="1">
      <alignment horizontal="right" vertical="center"/>
    </xf>
    <xf borderId="9" fillId="14" fontId="15" numFmtId="0" xfId="0" applyAlignment="1" applyBorder="1" applyFont="1">
      <alignment horizontal="left" vertical="center"/>
    </xf>
    <xf borderId="9" fillId="14" fontId="15" numFmtId="164" xfId="0" applyAlignment="1" applyBorder="1" applyFont="1" applyNumberFormat="1">
      <alignment horizontal="right" vertical="center"/>
    </xf>
    <xf borderId="6" fillId="16" fontId="13" numFmtId="164" xfId="0" applyAlignment="1" applyBorder="1" applyFill="1" applyFont="1" applyNumberFormat="1">
      <alignment horizontal="right" vertical="center"/>
    </xf>
    <xf borderId="0" fillId="0" fontId="13" numFmtId="0" xfId="0" applyAlignment="1" applyFont="1">
      <alignment horizontal="left" readingOrder="0" vertical="center"/>
    </xf>
    <xf borderId="8" fillId="0" fontId="13" numFmtId="0" xfId="0" applyAlignment="1" applyBorder="1" applyFont="1">
      <alignment horizontal="left" readingOrder="0" vertical="center"/>
    </xf>
    <xf borderId="0" fillId="0" fontId="15" numFmtId="164" xfId="0" applyAlignment="1" applyFont="1" applyNumberFormat="1">
      <alignment horizontal="right" vertical="center"/>
    </xf>
    <xf borderId="6" fillId="16" fontId="15" numFmtId="164" xfId="0" applyAlignment="1" applyBorder="1" applyFont="1" applyNumberFormat="1">
      <alignment horizontal="right" vertical="center"/>
    </xf>
    <xf borderId="0" fillId="0" fontId="13" numFmtId="0" xfId="0" applyAlignment="1" applyFont="1">
      <alignment horizontal="center" readingOrder="0" shrinkToFit="0" vertical="center" wrapText="1"/>
    </xf>
    <xf borderId="0" fillId="0" fontId="13" numFmtId="165" xfId="0" applyAlignment="1" applyFont="1" applyNumberFormat="1">
      <alignment readingOrder="0" vertical="center"/>
    </xf>
    <xf borderId="6" fillId="15" fontId="13" numFmtId="0" xfId="0" applyAlignment="1" applyBorder="1" applyFont="1">
      <alignment horizontal="left" readingOrder="0" vertical="center"/>
    </xf>
    <xf borderId="0" fillId="4" fontId="5" numFmtId="49" xfId="0" applyAlignment="1" applyFont="1" applyNumberFormat="1">
      <alignment horizontal="center" vertical="bottom"/>
    </xf>
    <xf borderId="0" fillId="9" fontId="7" numFmtId="4" xfId="0" applyAlignment="1" applyFont="1" applyNumberFormat="1">
      <alignment horizontal="right" vertical="bottom"/>
    </xf>
    <xf borderId="1" fillId="2" fontId="13" numFmtId="0" xfId="0" applyAlignment="1" applyBorder="1" applyFont="1">
      <alignment horizontal="center"/>
    </xf>
    <xf borderId="0" fillId="0" fontId="13" numFmtId="0" xfId="0" applyFont="1"/>
    <xf borderId="1" fillId="3" fontId="13" numFmtId="0" xfId="0" applyAlignment="1" applyBorder="1" applyFont="1">
      <alignment horizontal="center"/>
    </xf>
    <xf borderId="10" fillId="0" fontId="13" numFmtId="0" xfId="0" applyAlignment="1" applyBorder="1" applyFont="1">
      <alignment shrinkToFit="0" wrapText="1"/>
    </xf>
    <xf borderId="10" fillId="4" fontId="13" numFmtId="0" xfId="0" applyAlignment="1" applyBorder="1" applyFont="1">
      <alignment horizontal="center" shrinkToFit="0" vertical="center" wrapText="1"/>
    </xf>
    <xf borderId="10" fillId="0" fontId="13" numFmtId="0" xfId="0" applyAlignment="1" applyBorder="1" applyFont="1">
      <alignment horizontal="center" vertical="center"/>
    </xf>
    <xf borderId="10" fillId="0" fontId="13" numFmtId="0" xfId="0" applyAlignment="1" applyBorder="1" applyFont="1">
      <alignment horizontal="center" shrinkToFit="0" vertical="center" wrapText="1"/>
    </xf>
    <xf borderId="10" fillId="5" fontId="13" numFmtId="0" xfId="0" applyAlignment="1" applyBorder="1" applyFont="1">
      <alignment horizontal="right"/>
    </xf>
    <xf borderId="10" fillId="5" fontId="13" numFmtId="0" xfId="0" applyAlignment="1" applyBorder="1" applyFont="1">
      <alignment shrinkToFit="0" wrapText="1"/>
    </xf>
    <xf borderId="10" fillId="0" fontId="13" numFmtId="0" xfId="0" applyAlignment="1" applyBorder="1" applyFont="1">
      <alignment horizontal="right"/>
    </xf>
    <xf borderId="10" fillId="4" fontId="13" numFmtId="4" xfId="0" applyAlignment="1" applyBorder="1" applyFont="1" applyNumberFormat="1">
      <alignment horizontal="right"/>
    </xf>
    <xf borderId="10" fillId="0" fontId="13" numFmtId="4" xfId="0" applyAlignment="1" applyBorder="1" applyFont="1" applyNumberFormat="1">
      <alignment horizontal="right"/>
    </xf>
    <xf borderId="10" fillId="6" fontId="13" numFmtId="4" xfId="0" applyAlignment="1" applyBorder="1" applyFont="1" applyNumberFormat="1">
      <alignment horizontal="right"/>
    </xf>
    <xf borderId="10" fillId="3" fontId="13" numFmtId="0" xfId="0" applyAlignment="1" applyBorder="1" applyFont="1">
      <alignment horizontal="right"/>
    </xf>
    <xf borderId="10" fillId="6" fontId="13" numFmtId="0" xfId="0" applyAlignment="1" applyBorder="1" applyFont="1">
      <alignment horizontal="right"/>
    </xf>
    <xf borderId="10" fillId="5" fontId="13" numFmtId="4" xfId="0" applyAlignment="1" applyBorder="1" applyFont="1" applyNumberFormat="1">
      <alignment horizontal="right"/>
    </xf>
    <xf borderId="10" fillId="4" fontId="13" numFmtId="0" xfId="0" applyAlignment="1" applyBorder="1" applyFont="1">
      <alignment shrinkToFit="0" wrapText="1"/>
    </xf>
    <xf borderId="10" fillId="6" fontId="13" numFmtId="0" xfId="0" applyAlignment="1" applyBorder="1" applyFont="1">
      <alignment shrinkToFit="0" wrapText="1"/>
    </xf>
    <xf borderId="10" fillId="7" fontId="13" numFmtId="4" xfId="0" applyAlignment="1" applyBorder="1" applyFont="1" applyNumberFormat="1">
      <alignment horizontal="right"/>
    </xf>
    <xf borderId="10" fillId="4" fontId="13" numFmtId="0" xfId="0" applyAlignment="1" applyBorder="1" applyFont="1">
      <alignment horizontal="right"/>
    </xf>
    <xf borderId="10" fillId="8" fontId="13" numFmtId="0" xfId="0" applyAlignment="1" applyBorder="1" applyFont="1">
      <alignment horizontal="right"/>
    </xf>
    <xf borderId="10" fillId="7" fontId="13" numFmtId="0" xfId="0" applyAlignment="1" applyBorder="1" applyFont="1">
      <alignment horizontal="right"/>
    </xf>
    <xf borderId="10" fillId="9" fontId="13" numFmtId="0" xfId="0" applyAlignment="1" applyBorder="1" applyFont="1">
      <alignment horizontal="right"/>
    </xf>
    <xf borderId="10" fillId="0" fontId="13" numFmtId="0" xfId="0" applyAlignment="1" applyBorder="1" applyFont="1">
      <alignment horizontal="right" shrinkToFit="0" wrapText="1"/>
    </xf>
    <xf borderId="10" fillId="0" fontId="13" numFmtId="0" xfId="0" applyAlignment="1" applyBorder="1" applyFont="1">
      <alignment shrinkToFit="0" vertical="top" wrapText="1"/>
    </xf>
    <xf borderId="10" fillId="0" fontId="13" numFmtId="4" xfId="0" applyAlignment="1" applyBorder="1" applyFont="1" applyNumberFormat="1">
      <alignment shrinkToFit="0" wrapText="1"/>
    </xf>
    <xf borderId="10" fillId="10" fontId="13" numFmtId="0" xfId="0" applyAlignment="1" applyBorder="1" applyFont="1">
      <alignment shrinkToFit="0" wrapText="1"/>
    </xf>
    <xf borderId="10" fillId="8" fontId="13" numFmtId="0" xfId="0" applyAlignment="1" applyBorder="1" applyFont="1">
      <alignment shrinkToFit="0" wrapText="1"/>
    </xf>
    <xf borderId="10" fillId="3" fontId="13" numFmtId="4" xfId="0" applyAlignment="1" applyBorder="1" applyFont="1" applyNumberFormat="1">
      <alignment horizontal="right"/>
    </xf>
    <xf borderId="1" fillId="2" fontId="17" numFmtId="0" xfId="0" applyAlignment="1" applyBorder="1" applyFont="1">
      <alignment horizontal="center"/>
    </xf>
    <xf borderId="1" fillId="3" fontId="17" numFmtId="0" xfId="0" applyAlignment="1" applyBorder="1" applyFont="1">
      <alignment horizontal="center"/>
    </xf>
    <xf borderId="10" fillId="0" fontId="16" numFmtId="0" xfId="0" applyAlignment="1" applyBorder="1" applyFont="1">
      <alignment horizontal="right"/>
    </xf>
    <xf borderId="10" fillId="4" fontId="17" numFmtId="49" xfId="0" applyAlignment="1" applyBorder="1" applyFont="1" applyNumberFormat="1">
      <alignment horizontal="center" shrinkToFit="0" vertical="center" wrapText="1"/>
    </xf>
    <xf borderId="10" fillId="0" fontId="17" numFmtId="49" xfId="0" applyAlignment="1" applyBorder="1" applyFont="1" applyNumberFormat="1">
      <alignment horizontal="center" vertical="center"/>
    </xf>
    <xf borderId="10" fillId="0" fontId="17" numFmtId="49" xfId="0" applyAlignment="1" applyBorder="1" applyFont="1" applyNumberFormat="1">
      <alignment horizontal="center" shrinkToFit="0" vertical="center" wrapText="1"/>
    </xf>
    <xf borderId="10" fillId="5" fontId="15" numFmtId="49" xfId="0" applyAlignment="1" applyBorder="1" applyFont="1" applyNumberFormat="1">
      <alignment horizontal="right"/>
    </xf>
    <xf borderId="10" fillId="5" fontId="17" numFmtId="49" xfId="0" applyAlignment="1" applyBorder="1" applyFont="1" applyNumberFormat="1">
      <alignment horizontal="right" shrinkToFit="0" wrapText="1"/>
    </xf>
    <xf borderId="10" fillId="5" fontId="17" numFmtId="0" xfId="0" applyAlignment="1" applyBorder="1" applyFont="1">
      <alignment horizontal="right"/>
    </xf>
    <xf borderId="10" fillId="5" fontId="16" numFmtId="0" xfId="0" applyAlignment="1" applyBorder="1" applyFont="1">
      <alignment horizontal="right"/>
    </xf>
    <xf borderId="10" fillId="5" fontId="17" numFmtId="49" xfId="0" applyAlignment="1" applyBorder="1" applyFont="1" applyNumberFormat="1">
      <alignment horizontal="right"/>
    </xf>
    <xf borderId="10" fillId="0" fontId="17" numFmtId="49" xfId="0" applyAlignment="1" applyBorder="1" applyFont="1" applyNumberFormat="1">
      <alignment horizontal="right"/>
    </xf>
    <xf borderId="10" fillId="4" fontId="16" numFmtId="4" xfId="0" applyAlignment="1" applyBorder="1" applyFont="1" applyNumberFormat="1">
      <alignment horizontal="right"/>
    </xf>
    <xf borderId="10" fillId="0" fontId="16" numFmtId="4" xfId="0" applyAlignment="1" applyBorder="1" applyFont="1" applyNumberFormat="1">
      <alignment horizontal="right"/>
    </xf>
    <xf borderId="10" fillId="5" fontId="17" numFmtId="4" xfId="0" applyAlignment="1" applyBorder="1" applyFont="1" applyNumberFormat="1">
      <alignment horizontal="right"/>
    </xf>
    <xf borderId="10" fillId="0" fontId="17" numFmtId="0" xfId="0" applyAlignment="1" applyBorder="1" applyFont="1">
      <alignment horizontal="right"/>
    </xf>
    <xf borderId="10" fillId="6" fontId="15" numFmtId="49" xfId="0" applyAlignment="1" applyBorder="1" applyFont="1" applyNumberFormat="1">
      <alignment horizontal="right"/>
    </xf>
    <xf borderId="10" fillId="6" fontId="15" numFmtId="4" xfId="0" applyAlignment="1" applyBorder="1" applyFont="1" applyNumberFormat="1">
      <alignment horizontal="right" shrinkToFit="0" wrapText="1"/>
    </xf>
    <xf borderId="10" fillId="6" fontId="17" numFmtId="4" xfId="0" applyAlignment="1" applyBorder="1" applyFont="1" applyNumberFormat="1">
      <alignment horizontal="right"/>
    </xf>
    <xf borderId="10" fillId="0" fontId="17" numFmtId="49" xfId="0" applyAlignment="1" applyBorder="1" applyFont="1" applyNumberFormat="1">
      <alignment horizontal="right" shrinkToFit="0" wrapText="1"/>
    </xf>
    <xf borderId="10" fillId="0" fontId="18" numFmtId="0" xfId="0" applyAlignment="1" applyBorder="1" applyFont="1">
      <alignment horizontal="right"/>
    </xf>
    <xf borderId="10" fillId="10" fontId="13" numFmtId="4" xfId="0" applyAlignment="1" applyBorder="1" applyFont="1" applyNumberFormat="1">
      <alignment horizontal="right"/>
    </xf>
    <xf borderId="10" fillId="10" fontId="15" numFmtId="4" xfId="0" applyAlignment="1" applyBorder="1" applyFont="1" applyNumberFormat="1">
      <alignment horizontal="right"/>
    </xf>
    <xf borderId="10" fillId="0" fontId="17" numFmtId="4" xfId="0" applyAlignment="1" applyBorder="1" applyFont="1" applyNumberFormat="1">
      <alignment horizontal="right"/>
    </xf>
    <xf borderId="10" fillId="17" fontId="15" numFmtId="4" xfId="0" applyAlignment="1" applyBorder="1" applyFill="1" applyFont="1" applyNumberFormat="1">
      <alignment horizontal="right"/>
    </xf>
    <xf borderId="10" fillId="3" fontId="17" numFmtId="4" xfId="0" applyAlignment="1" applyBorder="1" applyFont="1" applyNumberFormat="1">
      <alignment horizontal="right"/>
    </xf>
    <xf borderId="10" fillId="7" fontId="17" numFmtId="49" xfId="0" applyAlignment="1" applyBorder="1" applyFont="1" applyNumberFormat="1">
      <alignment horizontal="right" shrinkToFit="0" wrapText="1"/>
    </xf>
    <xf borderId="10" fillId="7" fontId="16" numFmtId="4" xfId="0" applyAlignment="1" applyBorder="1" applyFont="1" applyNumberFormat="1">
      <alignment horizontal="right"/>
    </xf>
    <xf borderId="6" fillId="7" fontId="13" numFmtId="0" xfId="0" applyBorder="1" applyFont="1"/>
    <xf borderId="0" fillId="4" fontId="19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2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54.29"/>
    <col customWidth="1" min="2" max="2" width="19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>
      <c r="A2" s="4" t="s">
        <v>1</v>
      </c>
    </row>
    <row r="3">
      <c r="A3" s="5"/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  <c r="P3" s="7" t="s">
        <v>16</v>
      </c>
    </row>
    <row r="4">
      <c r="A4" s="9" t="s">
        <v>17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0"/>
      <c r="P4" s="10"/>
    </row>
    <row r="5">
      <c r="A5" s="12" t="s">
        <v>18</v>
      </c>
      <c r="B5" s="13">
        <v>4500.0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>
        <f t="shared" ref="O5:O7" si="1">SUM(C5:N5)</f>
        <v>0</v>
      </c>
      <c r="P5" s="15">
        <f t="shared" ref="P5:P7" si="2">O5-B5</f>
        <v>-4500</v>
      </c>
    </row>
    <row r="6">
      <c r="A6" s="12" t="s">
        <v>19</v>
      </c>
      <c r="B6" s="16">
        <v>710.0</v>
      </c>
      <c r="C6" s="14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4">
        <f t="shared" si="1"/>
        <v>0</v>
      </c>
      <c r="P6" s="18">
        <f t="shared" si="2"/>
        <v>-710</v>
      </c>
    </row>
    <row r="7">
      <c r="A7" s="12" t="s">
        <v>20</v>
      </c>
      <c r="B7" s="16">
        <v>500.0</v>
      </c>
      <c r="C7" s="14"/>
      <c r="D7" s="14"/>
      <c r="E7" s="19"/>
      <c r="F7" s="19"/>
      <c r="G7" s="19"/>
      <c r="H7" s="19"/>
      <c r="I7" s="17"/>
      <c r="J7" s="19"/>
      <c r="K7" s="19"/>
      <c r="L7" s="19"/>
      <c r="M7" s="19"/>
      <c r="N7" s="19"/>
      <c r="O7" s="14">
        <f t="shared" si="1"/>
        <v>0</v>
      </c>
      <c r="P7" s="15">
        <f t="shared" si="2"/>
        <v>-500</v>
      </c>
    </row>
    <row r="8">
      <c r="A8" s="12" t="s">
        <v>21</v>
      </c>
      <c r="B8" s="16">
        <v>0.0</v>
      </c>
      <c r="C8" s="14"/>
      <c r="D8" s="14"/>
      <c r="E8" s="17"/>
      <c r="F8" s="17"/>
      <c r="G8" s="19"/>
      <c r="H8" s="5"/>
      <c r="I8" s="17"/>
      <c r="J8" s="17"/>
      <c r="K8" s="17"/>
      <c r="L8" s="17"/>
      <c r="M8" s="17"/>
      <c r="N8" s="17"/>
      <c r="O8" s="14"/>
      <c r="P8" s="15"/>
    </row>
    <row r="9">
      <c r="A9" s="9" t="s">
        <v>22</v>
      </c>
      <c r="B9" s="20">
        <f>SUM(B5:B8)</f>
        <v>5710</v>
      </c>
      <c r="C9" s="20">
        <f t="shared" ref="C9:G9" si="3">SUM(C5:C7)</f>
        <v>0</v>
      </c>
      <c r="D9" s="20">
        <f t="shared" si="3"/>
        <v>0</v>
      </c>
      <c r="E9" s="20">
        <f t="shared" si="3"/>
        <v>0</v>
      </c>
      <c r="F9" s="20">
        <f t="shared" si="3"/>
        <v>0</v>
      </c>
      <c r="G9" s="20">
        <f t="shared" si="3"/>
        <v>0</v>
      </c>
      <c r="H9" s="20">
        <f t="shared" ref="H9:I9" si="4">SUM(H5:H8)</f>
        <v>0</v>
      </c>
      <c r="I9" s="20">
        <f t="shared" si="4"/>
        <v>0</v>
      </c>
      <c r="J9" s="20">
        <f t="shared" ref="J9:N9" si="5">SUM(J5:J7)</f>
        <v>0</v>
      </c>
      <c r="K9" s="20">
        <f t="shared" si="5"/>
        <v>0</v>
      </c>
      <c r="L9" s="20">
        <f t="shared" si="5"/>
        <v>0</v>
      </c>
      <c r="M9" s="20">
        <f t="shared" si="5"/>
        <v>0</v>
      </c>
      <c r="N9" s="20">
        <f t="shared" si="5"/>
        <v>0</v>
      </c>
      <c r="O9" s="20">
        <f>SUM(C9:N9)</f>
        <v>0</v>
      </c>
      <c r="P9" s="18"/>
    </row>
    <row r="10">
      <c r="A10" s="5"/>
      <c r="B10" s="2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>
      <c r="A11" s="22" t="s">
        <v>23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>
      <c r="A12" s="12" t="s">
        <v>24</v>
      </c>
      <c r="B12" s="24">
        <v>1750.0</v>
      </c>
      <c r="C12" s="14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4">
        <f t="shared" ref="O12:O28" si="6">SUM(C12:N12)</f>
        <v>0</v>
      </c>
      <c r="P12" s="20">
        <f t="shared" ref="P12:P29" si="7">B12-O12</f>
        <v>1750</v>
      </c>
    </row>
    <row r="13">
      <c r="A13" s="12" t="s">
        <v>25</v>
      </c>
      <c r="B13" s="25">
        <v>500.0</v>
      </c>
      <c r="C13" s="17"/>
      <c r="D13" s="17"/>
      <c r="E13" s="17"/>
      <c r="F13" s="17"/>
      <c r="G13" s="17"/>
      <c r="H13" s="17"/>
      <c r="I13" s="17"/>
      <c r="J13" s="17"/>
      <c r="K13" s="17"/>
      <c r="L13" s="14"/>
      <c r="M13" s="17"/>
      <c r="N13" s="17"/>
      <c r="O13" s="14">
        <f t="shared" si="6"/>
        <v>0</v>
      </c>
      <c r="P13" s="20">
        <f t="shared" si="7"/>
        <v>500</v>
      </c>
    </row>
    <row r="14">
      <c r="A14" s="26" t="s">
        <v>26</v>
      </c>
      <c r="B14" s="27">
        <v>500.0</v>
      </c>
      <c r="C14" s="17"/>
      <c r="D14" s="17"/>
      <c r="E14" s="17"/>
      <c r="F14" s="17"/>
      <c r="G14" s="17"/>
      <c r="H14" s="17"/>
      <c r="I14" s="17"/>
      <c r="J14" s="14"/>
      <c r="K14" s="17"/>
      <c r="L14" s="17"/>
      <c r="M14" s="17"/>
      <c r="N14" s="17"/>
      <c r="O14" s="14">
        <f t="shared" si="6"/>
        <v>0</v>
      </c>
      <c r="P14" s="20">
        <f t="shared" si="7"/>
        <v>500</v>
      </c>
    </row>
    <row r="15">
      <c r="A15" s="12" t="s">
        <v>27</v>
      </c>
      <c r="B15" s="24">
        <v>1000.0</v>
      </c>
      <c r="C15" s="17"/>
      <c r="D15" s="17"/>
      <c r="E15" s="17"/>
      <c r="F15" s="17"/>
      <c r="G15" s="17"/>
      <c r="H15" s="28"/>
      <c r="I15" s="17"/>
      <c r="J15" s="17"/>
      <c r="K15" s="17"/>
      <c r="L15" s="17"/>
      <c r="M15" s="14"/>
      <c r="N15" s="17"/>
      <c r="O15" s="14">
        <f t="shared" si="6"/>
        <v>0</v>
      </c>
      <c r="P15" s="20">
        <f t="shared" si="7"/>
        <v>1000</v>
      </c>
    </row>
    <row r="16">
      <c r="A16" s="12" t="s">
        <v>28</v>
      </c>
      <c r="B16" s="24">
        <v>350.0</v>
      </c>
      <c r="C16" s="17"/>
      <c r="D16" s="17"/>
      <c r="E16" s="17"/>
      <c r="F16" s="17"/>
      <c r="G16" s="17"/>
      <c r="H16" s="17"/>
      <c r="I16" s="17"/>
      <c r="J16" s="14"/>
      <c r="K16" s="17"/>
      <c r="L16" s="17"/>
      <c r="M16" s="17"/>
      <c r="N16" s="17"/>
      <c r="O16" s="14">
        <f t="shared" si="6"/>
        <v>0</v>
      </c>
      <c r="P16" s="20">
        <f t="shared" si="7"/>
        <v>350</v>
      </c>
    </row>
    <row r="17">
      <c r="A17" s="12" t="s">
        <v>29</v>
      </c>
      <c r="B17" s="25">
        <v>300.0</v>
      </c>
      <c r="C17" s="17"/>
      <c r="D17" s="17"/>
      <c r="E17" s="17"/>
      <c r="F17" s="14"/>
      <c r="G17" s="14"/>
      <c r="H17" s="14"/>
      <c r="I17" s="14"/>
      <c r="J17" s="14"/>
      <c r="K17" s="14"/>
      <c r="L17" s="14"/>
      <c r="M17" s="14"/>
      <c r="N17" s="14"/>
      <c r="O17" s="14">
        <f t="shared" si="6"/>
        <v>0</v>
      </c>
      <c r="P17" s="20">
        <f t="shared" si="7"/>
        <v>300</v>
      </c>
    </row>
    <row r="18">
      <c r="A18" s="12" t="s">
        <v>30</v>
      </c>
      <c r="B18" s="24">
        <v>250.0</v>
      </c>
      <c r="C18" s="14"/>
      <c r="D18" s="14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4">
        <f t="shared" si="6"/>
        <v>0</v>
      </c>
      <c r="P18" s="20">
        <f t="shared" si="7"/>
        <v>250</v>
      </c>
    </row>
    <row r="19">
      <c r="A19" s="12" t="s">
        <v>31</v>
      </c>
      <c r="B19" s="27">
        <v>200.0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4"/>
      <c r="N19" s="17"/>
      <c r="O19" s="14">
        <f t="shared" si="6"/>
        <v>0</v>
      </c>
      <c r="P19" s="20">
        <f t="shared" si="7"/>
        <v>200</v>
      </c>
    </row>
    <row r="20">
      <c r="A20" s="12" t="s">
        <v>32</v>
      </c>
      <c r="B20" s="13">
        <v>180.0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4"/>
      <c r="O20" s="14">
        <f t="shared" si="6"/>
        <v>0</v>
      </c>
      <c r="P20" s="20">
        <f t="shared" si="7"/>
        <v>180</v>
      </c>
    </row>
    <row r="21">
      <c r="A21" s="12" t="s">
        <v>33</v>
      </c>
      <c r="B21" s="25">
        <v>60.0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4">
        <f t="shared" si="6"/>
        <v>0</v>
      </c>
      <c r="P21" s="20">
        <f t="shared" si="7"/>
        <v>60</v>
      </c>
    </row>
    <row r="22">
      <c r="A22" s="12" t="s">
        <v>34</v>
      </c>
      <c r="B22" s="25">
        <v>100.0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4">
        <f t="shared" si="6"/>
        <v>0</v>
      </c>
      <c r="P22" s="20">
        <f t="shared" si="7"/>
        <v>100</v>
      </c>
    </row>
    <row r="23">
      <c r="A23" s="12" t="s">
        <v>35</v>
      </c>
      <c r="B23" s="29">
        <v>120.0</v>
      </c>
      <c r="C23" s="14"/>
      <c r="D23" s="17"/>
      <c r="E23" s="17"/>
      <c r="F23" s="17"/>
      <c r="G23" s="17"/>
      <c r="H23" s="14"/>
      <c r="I23" s="17"/>
      <c r="J23" s="17"/>
      <c r="K23" s="17"/>
      <c r="L23" s="17"/>
      <c r="M23" s="14"/>
      <c r="N23" s="17"/>
      <c r="O23" s="14">
        <f t="shared" si="6"/>
        <v>0</v>
      </c>
      <c r="P23" s="20">
        <f t="shared" si="7"/>
        <v>120</v>
      </c>
    </row>
    <row r="24">
      <c r="A24" s="12" t="s">
        <v>36</v>
      </c>
      <c r="B24" s="30">
        <v>670.0</v>
      </c>
      <c r="C24" s="17"/>
      <c r="D24" s="17"/>
      <c r="E24" s="17"/>
      <c r="F24" s="5"/>
      <c r="G24" s="17"/>
      <c r="H24" s="5"/>
      <c r="I24" s="17"/>
      <c r="J24" s="17"/>
      <c r="K24" s="14"/>
      <c r="L24" s="17"/>
      <c r="M24" s="31"/>
      <c r="N24" s="17"/>
      <c r="O24" s="14">
        <f t="shared" si="6"/>
        <v>0</v>
      </c>
      <c r="P24" s="20">
        <f t="shared" si="7"/>
        <v>670</v>
      </c>
    </row>
    <row r="25">
      <c r="A25" s="12" t="s">
        <v>37</v>
      </c>
      <c r="B25" s="30">
        <v>450.0</v>
      </c>
      <c r="C25" s="17"/>
      <c r="D25" s="17"/>
      <c r="E25" s="14"/>
      <c r="F25" s="17"/>
      <c r="G25" s="17"/>
      <c r="H25" s="5"/>
      <c r="I25" s="5"/>
      <c r="J25" s="14"/>
      <c r="K25" s="5"/>
      <c r="L25" s="17"/>
      <c r="M25" s="5"/>
      <c r="N25" s="17"/>
      <c r="O25" s="14">
        <f t="shared" si="6"/>
        <v>0</v>
      </c>
      <c r="P25" s="20">
        <f t="shared" si="7"/>
        <v>450</v>
      </c>
    </row>
    <row r="26">
      <c r="A26" s="12" t="s">
        <v>38</v>
      </c>
      <c r="B26" s="30">
        <v>670.0</v>
      </c>
      <c r="C26" s="17"/>
      <c r="D26" s="17"/>
      <c r="E26" s="14"/>
      <c r="F26" s="17"/>
      <c r="G26" s="17"/>
      <c r="H26" s="17"/>
      <c r="I26" s="17"/>
      <c r="J26" s="14"/>
      <c r="K26" s="17"/>
      <c r="L26" s="17"/>
      <c r="M26" s="5"/>
      <c r="N26" s="14"/>
      <c r="O26" s="14">
        <f t="shared" si="6"/>
        <v>0</v>
      </c>
      <c r="P26" s="20">
        <f t="shared" si="7"/>
        <v>670</v>
      </c>
    </row>
    <row r="27">
      <c r="A27" s="12" t="s">
        <v>39</v>
      </c>
      <c r="B27" s="30">
        <v>450.0</v>
      </c>
      <c r="C27" s="17"/>
      <c r="D27" s="17"/>
      <c r="E27" s="14"/>
      <c r="F27" s="17"/>
      <c r="G27" s="17"/>
      <c r="H27" s="14"/>
      <c r="I27" s="17"/>
      <c r="J27" s="17"/>
      <c r="K27" s="17"/>
      <c r="L27" s="17"/>
      <c r="M27" s="17"/>
      <c r="N27" s="17"/>
      <c r="O27" s="14">
        <f t="shared" si="6"/>
        <v>0</v>
      </c>
      <c r="P27" s="20">
        <f t="shared" si="7"/>
        <v>450</v>
      </c>
    </row>
    <row r="28">
      <c r="A28" s="32" t="s">
        <v>40</v>
      </c>
      <c r="B28" s="27">
        <v>0.0</v>
      </c>
      <c r="C28" s="14"/>
      <c r="D28" s="14"/>
      <c r="E28" s="17"/>
      <c r="F28" s="14"/>
      <c r="G28" s="14"/>
      <c r="H28" s="14"/>
      <c r="I28" s="14"/>
      <c r="J28" s="14"/>
      <c r="K28" s="14"/>
      <c r="L28" s="14"/>
      <c r="M28" s="14"/>
      <c r="N28" s="14"/>
      <c r="O28" s="14">
        <f t="shared" si="6"/>
        <v>0</v>
      </c>
      <c r="P28" s="20">
        <f t="shared" si="7"/>
        <v>0</v>
      </c>
    </row>
    <row r="29">
      <c r="A29" s="32" t="s">
        <v>41</v>
      </c>
      <c r="B29" s="24">
        <v>0.0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f>SUM(C29+N29)</f>
        <v>0</v>
      </c>
      <c r="P29" s="20">
        <f t="shared" si="7"/>
        <v>0</v>
      </c>
    </row>
    <row r="30">
      <c r="A30" s="12" t="s">
        <v>42</v>
      </c>
      <c r="B30" s="24">
        <v>0.0</v>
      </c>
      <c r="C30" s="14"/>
      <c r="D30" s="14"/>
      <c r="E30" s="17"/>
      <c r="F30" s="14"/>
      <c r="G30" s="14"/>
      <c r="H30" s="14"/>
      <c r="I30" s="14"/>
      <c r="J30" s="14"/>
      <c r="K30" s="14"/>
      <c r="L30" s="14"/>
      <c r="M30" s="14"/>
      <c r="N30" s="14"/>
      <c r="O30" s="17"/>
      <c r="P30" s="20"/>
    </row>
    <row r="31">
      <c r="A31" s="22" t="s">
        <v>43</v>
      </c>
      <c r="B31" s="33">
        <f>SUM(B12:B30)</f>
        <v>7550</v>
      </c>
      <c r="C31" s="33">
        <f t="shared" ref="C31:D31" si="8">SUM(C12:C29)</f>
        <v>0</v>
      </c>
      <c r="D31" s="33">
        <f t="shared" si="8"/>
        <v>0</v>
      </c>
      <c r="E31" s="33">
        <f t="shared" ref="E31:N31" si="9">SUM(E12:E30)</f>
        <v>0</v>
      </c>
      <c r="F31" s="33">
        <f t="shared" si="9"/>
        <v>0</v>
      </c>
      <c r="G31" s="33">
        <f t="shared" si="9"/>
        <v>0</v>
      </c>
      <c r="H31" s="33">
        <f t="shared" si="9"/>
        <v>0</v>
      </c>
      <c r="I31" s="33">
        <f t="shared" si="9"/>
        <v>0</v>
      </c>
      <c r="J31" s="33">
        <f t="shared" si="9"/>
        <v>0</v>
      </c>
      <c r="K31" s="33">
        <f t="shared" si="9"/>
        <v>0</v>
      </c>
      <c r="L31" s="33">
        <f t="shared" si="9"/>
        <v>0</v>
      </c>
      <c r="M31" s="33">
        <f t="shared" si="9"/>
        <v>0</v>
      </c>
      <c r="N31" s="33">
        <f t="shared" si="9"/>
        <v>0</v>
      </c>
      <c r="O31" s="33">
        <f>SUM(C31:N31)</f>
        <v>0</v>
      </c>
      <c r="P31" s="18">
        <f>B31-O31</f>
        <v>7550</v>
      </c>
    </row>
    <row r="32">
      <c r="A32" s="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4"/>
      <c r="P32" s="34"/>
    </row>
    <row r="33">
      <c r="A33" s="12" t="s">
        <v>44</v>
      </c>
      <c r="B33" s="17"/>
      <c r="C33" s="19">
        <v>7484.4</v>
      </c>
      <c r="D33" s="19">
        <f t="shared" ref="D33:N33" si="10">C36</f>
        <v>7484.4</v>
      </c>
      <c r="E33" s="35">
        <f t="shared" si="10"/>
        <v>7484.4</v>
      </c>
      <c r="F33" s="35">
        <f t="shared" si="10"/>
        <v>7484.4</v>
      </c>
      <c r="G33" s="35">
        <f t="shared" si="10"/>
        <v>7484.4</v>
      </c>
      <c r="H33" s="35">
        <f t="shared" si="10"/>
        <v>7484.4</v>
      </c>
      <c r="I33" s="35">
        <f t="shared" si="10"/>
        <v>7484.4</v>
      </c>
      <c r="J33" s="35">
        <f t="shared" si="10"/>
        <v>7484.4</v>
      </c>
      <c r="K33" s="35">
        <f t="shared" si="10"/>
        <v>7484.4</v>
      </c>
      <c r="L33" s="35">
        <f t="shared" si="10"/>
        <v>7484.4</v>
      </c>
      <c r="M33" s="35">
        <f t="shared" si="10"/>
        <v>7484.4</v>
      </c>
      <c r="N33" s="35">
        <f t="shared" si="10"/>
        <v>7484.4</v>
      </c>
      <c r="O33" s="34"/>
      <c r="P33" s="34"/>
    </row>
    <row r="34">
      <c r="A34" s="12" t="s">
        <v>45</v>
      </c>
      <c r="B34" s="17"/>
      <c r="C34" s="19">
        <f>C9</f>
        <v>0</v>
      </c>
      <c r="D34" s="19">
        <f t="shared" ref="D34:F34" si="11">sum(D5:D7)</f>
        <v>0</v>
      </c>
      <c r="E34" s="19">
        <f t="shared" si="11"/>
        <v>0</v>
      </c>
      <c r="F34" s="19">
        <f t="shared" si="11"/>
        <v>0</v>
      </c>
      <c r="G34" s="19">
        <f t="shared" ref="G34:H34" si="12">sum(G5:G8)</f>
        <v>0</v>
      </c>
      <c r="H34" s="19">
        <f t="shared" si="12"/>
        <v>0</v>
      </c>
      <c r="I34" s="19">
        <f t="shared" ref="I34:N34" si="13">sum(I5:I7)</f>
        <v>0</v>
      </c>
      <c r="J34" s="19">
        <f t="shared" si="13"/>
        <v>0</v>
      </c>
      <c r="K34" s="19">
        <f t="shared" si="13"/>
        <v>0</v>
      </c>
      <c r="L34" s="19">
        <f t="shared" si="13"/>
        <v>0</v>
      </c>
      <c r="M34" s="19">
        <f t="shared" si="13"/>
        <v>0</v>
      </c>
      <c r="N34" s="19">
        <f t="shared" si="13"/>
        <v>0</v>
      </c>
      <c r="O34" s="34"/>
      <c r="P34" s="34"/>
    </row>
    <row r="35">
      <c r="A35" s="12" t="s">
        <v>46</v>
      </c>
      <c r="B35" s="17"/>
      <c r="C35" s="19">
        <f t="shared" ref="C35:N35" si="14">C31</f>
        <v>0</v>
      </c>
      <c r="D35" s="19">
        <f t="shared" si="14"/>
        <v>0</v>
      </c>
      <c r="E35" s="19">
        <f t="shared" si="14"/>
        <v>0</v>
      </c>
      <c r="F35" s="19">
        <f t="shared" si="14"/>
        <v>0</v>
      </c>
      <c r="G35" s="19">
        <f t="shared" si="14"/>
        <v>0</v>
      </c>
      <c r="H35" s="19">
        <f t="shared" si="14"/>
        <v>0</v>
      </c>
      <c r="I35" s="19">
        <f t="shared" si="14"/>
        <v>0</v>
      </c>
      <c r="J35" s="19">
        <f t="shared" si="14"/>
        <v>0</v>
      </c>
      <c r="K35" s="19">
        <f t="shared" si="14"/>
        <v>0</v>
      </c>
      <c r="L35" s="19">
        <f t="shared" si="14"/>
        <v>0</v>
      </c>
      <c r="M35" s="19">
        <f t="shared" si="14"/>
        <v>0</v>
      </c>
      <c r="N35" s="19">
        <f t="shared" si="14"/>
        <v>0</v>
      </c>
      <c r="O35" s="34"/>
      <c r="P35" s="34"/>
    </row>
    <row r="36">
      <c r="A36" s="12" t="s">
        <v>47</v>
      </c>
      <c r="B36" s="17"/>
      <c r="C36" s="19">
        <f>(C33+C34-C35)</f>
        <v>7484.4</v>
      </c>
      <c r="D36" s="36">
        <f t="shared" ref="D36:N36" si="15">D33+D34-D35</f>
        <v>7484.4</v>
      </c>
      <c r="E36" s="36">
        <f t="shared" si="15"/>
        <v>7484.4</v>
      </c>
      <c r="F36" s="36">
        <f t="shared" si="15"/>
        <v>7484.4</v>
      </c>
      <c r="G36" s="36">
        <f t="shared" si="15"/>
        <v>7484.4</v>
      </c>
      <c r="H36" s="36">
        <f t="shared" si="15"/>
        <v>7484.4</v>
      </c>
      <c r="I36" s="36">
        <f t="shared" si="15"/>
        <v>7484.4</v>
      </c>
      <c r="J36" s="36">
        <f t="shared" si="15"/>
        <v>7484.4</v>
      </c>
      <c r="K36" s="36">
        <f t="shared" si="15"/>
        <v>7484.4</v>
      </c>
      <c r="L36" s="36">
        <f t="shared" si="15"/>
        <v>7484.4</v>
      </c>
      <c r="M36" s="36">
        <f t="shared" si="15"/>
        <v>7484.4</v>
      </c>
      <c r="N36" s="36">
        <f t="shared" si="15"/>
        <v>7484.4</v>
      </c>
      <c r="O36" s="34"/>
      <c r="P36" s="34"/>
    </row>
    <row r="37">
      <c r="A37" s="12" t="s">
        <v>48</v>
      </c>
      <c r="B37" s="37"/>
      <c r="C37" s="38">
        <v>3500.0</v>
      </c>
      <c r="D37" s="38">
        <v>3500.0</v>
      </c>
      <c r="E37" s="38">
        <v>3500.0</v>
      </c>
      <c r="F37" s="38">
        <v>3500.0</v>
      </c>
      <c r="G37" s="38">
        <v>3500.0</v>
      </c>
      <c r="H37" s="38">
        <v>3500.0</v>
      </c>
      <c r="I37" s="38">
        <v>3500.0</v>
      </c>
      <c r="J37" s="38">
        <v>3500.0</v>
      </c>
      <c r="K37" s="38">
        <v>3500.0</v>
      </c>
      <c r="L37" s="38">
        <v>3500.0</v>
      </c>
      <c r="M37" s="38">
        <v>3500.0</v>
      </c>
      <c r="N37" s="38">
        <v>3500.0</v>
      </c>
      <c r="O37" s="34"/>
      <c r="P37" s="34"/>
    </row>
    <row r="38">
      <c r="A38" s="12" t="s">
        <v>49</v>
      </c>
      <c r="B38" s="17"/>
      <c r="C38" s="19">
        <f>C36-C37</f>
        <v>3984.4</v>
      </c>
      <c r="D38" s="19">
        <v>2687.72</v>
      </c>
      <c r="E38" s="19">
        <v>2555.46</v>
      </c>
      <c r="F38" s="19">
        <v>2504.35</v>
      </c>
      <c r="G38" s="19">
        <v>3200.51</v>
      </c>
      <c r="H38" s="19">
        <v>2445.53</v>
      </c>
      <c r="I38" s="19">
        <v>2651.93</v>
      </c>
      <c r="J38" s="19">
        <v>2385.17</v>
      </c>
      <c r="K38" s="19">
        <v>2460.93</v>
      </c>
      <c r="L38" s="35">
        <v>3303.15</v>
      </c>
      <c r="M38" s="35">
        <v>2721.4</v>
      </c>
      <c r="N38" s="35">
        <v>2842.25</v>
      </c>
      <c r="O38" s="34"/>
      <c r="P38" s="34"/>
    </row>
    <row r="39">
      <c r="A39" s="4" t="s">
        <v>1</v>
      </c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5">
        <f>N38+B30</f>
        <v>2842.25</v>
      </c>
      <c r="O41" s="5"/>
      <c r="P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5">
        <f>N36+B30</f>
        <v>7484.4</v>
      </c>
      <c r="O42" s="5"/>
      <c r="P42" s="5"/>
    </row>
  </sheetData>
  <mergeCells count="3">
    <mergeCell ref="A1:P1"/>
    <mergeCell ref="A2:P2"/>
    <mergeCell ref="A39:P39"/>
  </mergeCells>
  <printOptions gridLines="1" horizontalCentered="1"/>
  <pageMargins bottom="0.75" footer="0.0" header="0.0" left="0.7" right="0.7" top="0.75"/>
  <pageSetup orientation="landscape" pageOrder="overThenDown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35.0"/>
    <col customWidth="1" min="2" max="2" width="10.57"/>
    <col customWidth="1" hidden="1" min="3" max="15" width="9.29"/>
    <col customWidth="1" hidden="1" min="16" max="16" width="11.14"/>
    <col customWidth="1" min="17" max="17" width="5.0"/>
    <col customWidth="1" min="18" max="19" width="9.14"/>
    <col customWidth="1" min="20" max="25" width="8.71"/>
    <col customWidth="1" min="26" max="26" width="43.0"/>
  </cols>
  <sheetData>
    <row r="1" ht="12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ht="12.75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ht="24.75" customHeight="1">
      <c r="A3" s="42"/>
      <c r="B3" s="43" t="s">
        <v>50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 t="s">
        <v>9</v>
      </c>
      <c r="J3" s="44" t="s">
        <v>10</v>
      </c>
      <c r="K3" s="44" t="s">
        <v>11</v>
      </c>
      <c r="L3" s="44" t="s">
        <v>12</v>
      </c>
      <c r="M3" s="44" t="s">
        <v>13</v>
      </c>
      <c r="N3" s="44" t="s">
        <v>14</v>
      </c>
      <c r="O3" s="44" t="s">
        <v>15</v>
      </c>
      <c r="P3" s="44" t="s">
        <v>51</v>
      </c>
      <c r="Q3" s="45"/>
      <c r="R3" s="43" t="s">
        <v>52</v>
      </c>
      <c r="S3" s="45"/>
      <c r="T3" s="45"/>
      <c r="U3" s="45"/>
      <c r="V3" s="45"/>
      <c r="W3" s="45"/>
      <c r="X3" s="45"/>
      <c r="Y3" s="45"/>
      <c r="Z3" s="45"/>
    </row>
    <row r="4" ht="12.75" customHeight="1">
      <c r="A4" s="46" t="s">
        <v>17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ht="12.75" customHeight="1">
      <c r="A5" s="49" t="s">
        <v>18</v>
      </c>
      <c r="B5" s="50">
        <v>4500.0</v>
      </c>
      <c r="C5" s="51">
        <v>0.0</v>
      </c>
      <c r="D5" s="51">
        <v>0.0</v>
      </c>
      <c r="E5" s="51">
        <v>0.0</v>
      </c>
      <c r="F5" s="51">
        <v>0.0</v>
      </c>
      <c r="G5" s="51">
        <v>0.0</v>
      </c>
      <c r="H5" s="51">
        <v>0.0</v>
      </c>
      <c r="I5" s="51">
        <v>0.0</v>
      </c>
      <c r="J5" s="51">
        <v>0.0</v>
      </c>
      <c r="K5" s="51">
        <v>0.0</v>
      </c>
      <c r="L5" s="51">
        <v>0.0</v>
      </c>
      <c r="M5" s="51">
        <v>0.0</v>
      </c>
      <c r="N5" s="51">
        <v>0.0</v>
      </c>
      <c r="O5" s="52">
        <f>SUM(C5:N5)</f>
        <v>0</v>
      </c>
      <c r="P5" s="53">
        <f>O5-B5</f>
        <v>-4500</v>
      </c>
      <c r="Q5" s="41"/>
      <c r="R5" s="54">
        <f>('2018'!O5+'2019'!O5+'2020'!O5+'2021'!O5+'2022'!O5)/5</f>
        <v>3841.284</v>
      </c>
      <c r="S5" s="41" t="s">
        <v>53</v>
      </c>
      <c r="T5" s="41"/>
      <c r="U5" s="41"/>
      <c r="V5" s="41"/>
      <c r="W5" s="41"/>
      <c r="X5" s="41"/>
      <c r="Y5" s="41"/>
      <c r="Z5" s="41"/>
    </row>
    <row r="6" ht="12.75" customHeight="1">
      <c r="A6" s="55" t="s">
        <v>54</v>
      </c>
      <c r="B6" s="50">
        <v>404.43</v>
      </c>
      <c r="C6" s="53">
        <v>0.0</v>
      </c>
      <c r="D6" s="53">
        <v>0.0</v>
      </c>
      <c r="E6" s="53">
        <v>0.0</v>
      </c>
      <c r="F6" s="53">
        <v>0.0</v>
      </c>
      <c r="G6" s="53">
        <v>0.0</v>
      </c>
      <c r="H6" s="53">
        <v>0.0</v>
      </c>
      <c r="I6" s="53">
        <v>0.0</v>
      </c>
      <c r="J6" s="53">
        <v>0.0</v>
      </c>
      <c r="K6" s="53">
        <v>0.0</v>
      </c>
      <c r="L6" s="53">
        <v>0.0</v>
      </c>
      <c r="M6" s="53">
        <v>0.0</v>
      </c>
      <c r="N6" s="53">
        <v>0.0</v>
      </c>
      <c r="O6" s="52"/>
      <c r="P6" s="53"/>
      <c r="Q6" s="41"/>
      <c r="R6" s="54"/>
      <c r="S6" s="41" t="s">
        <v>55</v>
      </c>
      <c r="T6" s="41"/>
      <c r="U6" s="41"/>
      <c r="V6" s="41"/>
      <c r="W6" s="41"/>
      <c r="X6" s="41"/>
      <c r="Y6" s="41"/>
      <c r="Z6" s="41"/>
    </row>
    <row r="7" ht="12.75" customHeight="1">
      <c r="A7" s="49" t="s">
        <v>19</v>
      </c>
      <c r="B7" s="56">
        <v>672.05</v>
      </c>
      <c r="C7" s="51">
        <v>672.05</v>
      </c>
      <c r="D7" s="53">
        <v>0.0</v>
      </c>
      <c r="E7" s="53">
        <v>0.0</v>
      </c>
      <c r="F7" s="53">
        <v>0.0</v>
      </c>
      <c r="G7" s="53">
        <v>0.0</v>
      </c>
      <c r="H7" s="53">
        <v>0.0</v>
      </c>
      <c r="I7" s="53">
        <v>0.0</v>
      </c>
      <c r="J7" s="53">
        <v>0.0</v>
      </c>
      <c r="K7" s="53">
        <v>0.0</v>
      </c>
      <c r="L7" s="53">
        <v>0.0</v>
      </c>
      <c r="M7" s="53">
        <v>0.0</v>
      </c>
      <c r="N7" s="53">
        <v>0.0</v>
      </c>
      <c r="O7" s="52">
        <f t="shared" ref="O7:O8" si="1">SUM(C7:N7)</f>
        <v>672.05</v>
      </c>
      <c r="P7" s="53">
        <f t="shared" ref="P7:P8" si="2">O7-B7</f>
        <v>0</v>
      </c>
      <c r="Q7" s="41"/>
      <c r="R7" s="54">
        <f>('2018'!O6+'2019'!O6+'2020'!O6+'2021'!O6+'2022'!O6)/4</f>
        <v>664.42</v>
      </c>
      <c r="S7" s="41"/>
      <c r="T7" s="41"/>
      <c r="U7" s="41"/>
      <c r="V7" s="41"/>
      <c r="W7" s="41"/>
      <c r="X7" s="41"/>
      <c r="Y7" s="41"/>
      <c r="Z7" s="41"/>
    </row>
    <row r="8" ht="12.75" customHeight="1">
      <c r="A8" s="57" t="s">
        <v>20</v>
      </c>
      <c r="B8" s="58">
        <v>400.0</v>
      </c>
      <c r="C8" s="59">
        <v>0.0</v>
      </c>
      <c r="D8" s="59">
        <v>0.0</v>
      </c>
      <c r="E8" s="59">
        <v>0.0</v>
      </c>
      <c r="F8" s="59">
        <v>0.0</v>
      </c>
      <c r="G8" s="59">
        <v>0.0</v>
      </c>
      <c r="H8" s="59">
        <v>0.0</v>
      </c>
      <c r="I8" s="59">
        <v>0.0</v>
      </c>
      <c r="J8" s="59">
        <v>0.0</v>
      </c>
      <c r="K8" s="59">
        <v>0.0</v>
      </c>
      <c r="L8" s="59">
        <v>0.0</v>
      </c>
      <c r="M8" s="59">
        <v>0.0</v>
      </c>
      <c r="N8" s="59">
        <v>0.0</v>
      </c>
      <c r="O8" s="60">
        <f t="shared" si="1"/>
        <v>0</v>
      </c>
      <c r="P8" s="59">
        <f t="shared" si="2"/>
        <v>-400</v>
      </c>
      <c r="Q8" s="41"/>
      <c r="R8" s="54">
        <f>('2018'!O7+'2019'!O7+'2020'!O7+'2021'!O7+'2022'!O7)/5</f>
        <v>352.05</v>
      </c>
      <c r="S8" s="41"/>
      <c r="T8" s="41"/>
      <c r="U8" s="41"/>
      <c r="V8" s="41"/>
      <c r="W8" s="41"/>
      <c r="X8" s="41"/>
      <c r="Y8" s="41"/>
      <c r="Z8" s="41"/>
    </row>
    <row r="9" ht="12.75" customHeight="1">
      <c r="A9" s="61" t="s">
        <v>22</v>
      </c>
      <c r="B9" s="62">
        <f t="shared" ref="B9:P9" si="3">SUM(B5:B8)</f>
        <v>5976.48</v>
      </c>
      <c r="C9" s="62">
        <f t="shared" si="3"/>
        <v>672.05</v>
      </c>
      <c r="D9" s="62">
        <f t="shared" si="3"/>
        <v>0</v>
      </c>
      <c r="E9" s="62">
        <f t="shared" si="3"/>
        <v>0</v>
      </c>
      <c r="F9" s="62">
        <f t="shared" si="3"/>
        <v>0</v>
      </c>
      <c r="G9" s="62">
        <f t="shared" si="3"/>
        <v>0</v>
      </c>
      <c r="H9" s="62">
        <f t="shared" si="3"/>
        <v>0</v>
      </c>
      <c r="I9" s="62">
        <f t="shared" si="3"/>
        <v>0</v>
      </c>
      <c r="J9" s="62">
        <f t="shared" si="3"/>
        <v>0</v>
      </c>
      <c r="K9" s="62">
        <f t="shared" si="3"/>
        <v>0</v>
      </c>
      <c r="L9" s="62">
        <f t="shared" si="3"/>
        <v>0</v>
      </c>
      <c r="M9" s="62">
        <f t="shared" si="3"/>
        <v>0</v>
      </c>
      <c r="N9" s="62">
        <f t="shared" si="3"/>
        <v>0</v>
      </c>
      <c r="O9" s="62">
        <f t="shared" si="3"/>
        <v>672.05</v>
      </c>
      <c r="P9" s="62">
        <f t="shared" si="3"/>
        <v>-4900</v>
      </c>
      <c r="Q9" s="48"/>
      <c r="R9" s="48"/>
      <c r="S9" s="48"/>
      <c r="T9" s="48"/>
      <c r="U9" s="48"/>
      <c r="V9" s="48"/>
      <c r="W9" s="48"/>
      <c r="X9" s="48"/>
      <c r="Y9" s="48"/>
      <c r="Z9" s="48"/>
    </row>
    <row r="10" ht="12.75" customHeight="1">
      <c r="A10" s="49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ht="12.75" customHeight="1">
      <c r="A11" s="63" t="s">
        <v>23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ht="12.75" customHeight="1">
      <c r="A12" s="49" t="s">
        <v>24</v>
      </c>
      <c r="B12" s="65">
        <v>1250.0</v>
      </c>
      <c r="C12" s="53">
        <v>0.0</v>
      </c>
      <c r="D12" s="53">
        <v>0.0</v>
      </c>
      <c r="E12" s="53">
        <v>0.0</v>
      </c>
      <c r="F12" s="53">
        <v>0.0</v>
      </c>
      <c r="G12" s="53">
        <v>0.0</v>
      </c>
      <c r="H12" s="53">
        <v>0.0</v>
      </c>
      <c r="I12" s="53">
        <v>0.0</v>
      </c>
      <c r="J12" s="53">
        <v>0.0</v>
      </c>
      <c r="K12" s="53">
        <v>0.0</v>
      </c>
      <c r="L12" s="53">
        <v>0.0</v>
      </c>
      <c r="M12" s="53">
        <v>0.0</v>
      </c>
      <c r="N12" s="53">
        <v>0.0</v>
      </c>
      <c r="O12" s="52">
        <f t="shared" ref="O12:O15" si="4">SUM(C12:N12)</f>
        <v>0</v>
      </c>
      <c r="P12" s="53">
        <f t="shared" ref="P12:P28" si="5">B12-O12</f>
        <v>1250</v>
      </c>
      <c r="Q12" s="41"/>
      <c r="R12" s="54">
        <f>('2018'!O12+'2019'!O11+'2020'!O12+'2021'!O11+'2022'!O12)/3</f>
        <v>1090.86</v>
      </c>
      <c r="S12" s="41"/>
      <c r="T12" s="41"/>
      <c r="U12" s="41"/>
      <c r="V12" s="41"/>
      <c r="W12" s="41"/>
      <c r="X12" s="41"/>
      <c r="Y12" s="41"/>
      <c r="Z12" s="41"/>
    </row>
    <row r="13" ht="12.75" customHeight="1">
      <c r="A13" s="49" t="s">
        <v>25</v>
      </c>
      <c r="B13" s="56">
        <v>500.0</v>
      </c>
      <c r="C13" s="53">
        <v>0.0</v>
      </c>
      <c r="D13" s="53">
        <v>0.0</v>
      </c>
      <c r="E13" s="53">
        <v>0.0</v>
      </c>
      <c r="F13" s="53">
        <v>0.0</v>
      </c>
      <c r="G13" s="53">
        <v>0.0</v>
      </c>
      <c r="H13" s="53">
        <v>0.0</v>
      </c>
      <c r="I13" s="53">
        <v>0.0</v>
      </c>
      <c r="J13" s="53">
        <v>0.0</v>
      </c>
      <c r="K13" s="53">
        <v>0.0</v>
      </c>
      <c r="L13" s="53">
        <v>0.0</v>
      </c>
      <c r="M13" s="53">
        <v>0.0</v>
      </c>
      <c r="N13" s="53">
        <v>0.0</v>
      </c>
      <c r="O13" s="52">
        <f t="shared" si="4"/>
        <v>0</v>
      </c>
      <c r="P13" s="53">
        <f t="shared" si="5"/>
        <v>500</v>
      </c>
      <c r="Q13" s="41"/>
      <c r="R13" s="54">
        <f>('2018'!O13+'2019'!O12+'2020'!O13+'2021'!O12+'2022'!O13)/3</f>
        <v>310.5633333</v>
      </c>
      <c r="S13" s="41"/>
      <c r="T13" s="41"/>
      <c r="U13" s="41"/>
      <c r="V13" s="41"/>
      <c r="W13" s="41"/>
      <c r="X13" s="41"/>
      <c r="Y13" s="41"/>
      <c r="Z13" s="41"/>
    </row>
    <row r="14" ht="12.75" customHeight="1">
      <c r="A14" s="66" t="s">
        <v>26</v>
      </c>
      <c r="B14" s="67">
        <v>404.43</v>
      </c>
      <c r="C14" s="68">
        <v>0.0</v>
      </c>
      <c r="D14" s="68">
        <v>0.0</v>
      </c>
      <c r="E14" s="68">
        <v>0.0</v>
      </c>
      <c r="F14" s="68">
        <v>0.0</v>
      </c>
      <c r="G14" s="68">
        <v>0.0</v>
      </c>
      <c r="H14" s="68">
        <v>0.0</v>
      </c>
      <c r="I14" s="68">
        <v>0.0</v>
      </c>
      <c r="J14" s="68">
        <v>0.0</v>
      </c>
      <c r="K14" s="68">
        <v>0.0</v>
      </c>
      <c r="L14" s="68">
        <v>0.0</v>
      </c>
      <c r="M14" s="68">
        <v>0.0</v>
      </c>
      <c r="N14" s="68">
        <v>0.0</v>
      </c>
      <c r="O14" s="68">
        <f t="shared" si="4"/>
        <v>0</v>
      </c>
      <c r="P14" s="68">
        <f t="shared" si="5"/>
        <v>404.43</v>
      </c>
      <c r="Q14" s="41"/>
      <c r="R14" s="54">
        <f>'2022'!O14</f>
        <v>120</v>
      </c>
      <c r="S14" s="41" t="s">
        <v>56</v>
      </c>
      <c r="T14" s="41"/>
      <c r="U14" s="41"/>
      <c r="V14" s="41"/>
      <c r="W14" s="41"/>
      <c r="X14" s="41"/>
      <c r="Y14" s="41"/>
      <c r="Z14" s="41"/>
    </row>
    <row r="15" ht="12.75" customHeight="1">
      <c r="A15" s="66" t="s">
        <v>57</v>
      </c>
      <c r="B15" s="67">
        <v>0.0</v>
      </c>
      <c r="C15" s="68">
        <v>0.0</v>
      </c>
      <c r="D15" s="68">
        <v>0.0</v>
      </c>
      <c r="E15" s="68">
        <v>0.0</v>
      </c>
      <c r="F15" s="68">
        <v>0.0</v>
      </c>
      <c r="G15" s="68">
        <v>0.0</v>
      </c>
      <c r="H15" s="68">
        <v>0.0</v>
      </c>
      <c r="I15" s="68">
        <v>0.0</v>
      </c>
      <c r="J15" s="68">
        <v>0.0</v>
      </c>
      <c r="K15" s="68">
        <v>0.0</v>
      </c>
      <c r="L15" s="68">
        <v>0.0</v>
      </c>
      <c r="M15" s="68">
        <v>0.0</v>
      </c>
      <c r="N15" s="68">
        <v>0.0</v>
      </c>
      <c r="O15" s="68">
        <f t="shared" si="4"/>
        <v>0</v>
      </c>
      <c r="P15" s="68">
        <f t="shared" si="5"/>
        <v>0</v>
      </c>
      <c r="Q15" s="41"/>
      <c r="R15" s="54">
        <f>+'2022'!O15</f>
        <v>437.61</v>
      </c>
      <c r="S15" s="41" t="s">
        <v>58</v>
      </c>
      <c r="T15" s="41"/>
      <c r="U15" s="41"/>
      <c r="V15" s="41"/>
      <c r="W15" s="41"/>
      <c r="X15" s="41"/>
      <c r="Y15" s="41"/>
      <c r="Z15" s="41"/>
    </row>
    <row r="16" ht="12.75" customHeight="1">
      <c r="A16" s="66" t="s">
        <v>59</v>
      </c>
      <c r="B16" s="68">
        <v>0.0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>
        <f t="shared" si="5"/>
        <v>0</v>
      </c>
      <c r="Q16" s="41"/>
      <c r="R16" s="54">
        <f>('2022'!O28)/1</f>
        <v>2002.12</v>
      </c>
      <c r="S16" s="41" t="s">
        <v>60</v>
      </c>
      <c r="T16" s="41"/>
      <c r="U16" s="41"/>
      <c r="V16" s="41"/>
      <c r="W16" s="41"/>
      <c r="X16" s="41"/>
      <c r="Y16" s="41"/>
      <c r="Z16" s="41"/>
    </row>
    <row r="17" ht="12.75" customHeight="1">
      <c r="A17" s="49" t="s">
        <v>28</v>
      </c>
      <c r="B17" s="65">
        <v>300.0</v>
      </c>
      <c r="C17" s="53">
        <v>0.0</v>
      </c>
      <c r="D17" s="53">
        <v>0.0</v>
      </c>
      <c r="E17" s="53">
        <v>0.0</v>
      </c>
      <c r="F17" s="53">
        <v>0.0</v>
      </c>
      <c r="G17" s="53">
        <v>0.0</v>
      </c>
      <c r="H17" s="53">
        <v>0.0</v>
      </c>
      <c r="I17" s="53">
        <v>0.0</v>
      </c>
      <c r="J17" s="53">
        <v>0.0</v>
      </c>
      <c r="K17" s="53">
        <v>0.0</v>
      </c>
      <c r="L17" s="53">
        <v>0.0</v>
      </c>
      <c r="M17" s="53">
        <v>0.0</v>
      </c>
      <c r="N17" s="53">
        <v>0.0</v>
      </c>
      <c r="O17" s="52">
        <f t="shared" ref="O17:O28" si="6">SUM(C17:N17)</f>
        <v>0</v>
      </c>
      <c r="P17" s="53">
        <f t="shared" si="5"/>
        <v>300</v>
      </c>
      <c r="Q17" s="41"/>
      <c r="R17" s="54">
        <f>('2018'!O14+'2019'!O13+'2020'!O15+'2021'!O14+'2022'!O16)/3</f>
        <v>300</v>
      </c>
      <c r="S17" s="41"/>
      <c r="T17" s="41"/>
      <c r="U17" s="41"/>
      <c r="V17" s="41"/>
      <c r="W17" s="41"/>
      <c r="X17" s="41"/>
      <c r="Y17" s="41"/>
      <c r="Z17" s="41"/>
    </row>
    <row r="18" ht="12.75" customHeight="1">
      <c r="A18" s="49" t="s">
        <v>29</v>
      </c>
      <c r="B18" s="65">
        <v>300.0</v>
      </c>
      <c r="C18" s="53">
        <v>0.0</v>
      </c>
      <c r="D18" s="53">
        <v>0.0</v>
      </c>
      <c r="E18" s="53">
        <v>0.0</v>
      </c>
      <c r="F18" s="53">
        <v>0.0</v>
      </c>
      <c r="G18" s="53">
        <v>0.0</v>
      </c>
      <c r="H18" s="53">
        <v>0.0</v>
      </c>
      <c r="I18" s="53">
        <v>0.0</v>
      </c>
      <c r="J18" s="53">
        <v>0.0</v>
      </c>
      <c r="K18" s="53">
        <v>0.0</v>
      </c>
      <c r="L18" s="53">
        <v>0.0</v>
      </c>
      <c r="M18" s="53">
        <v>0.0</v>
      </c>
      <c r="N18" s="53">
        <v>0.0</v>
      </c>
      <c r="O18" s="52">
        <f t="shared" si="6"/>
        <v>0</v>
      </c>
      <c r="P18" s="53">
        <f t="shared" si="5"/>
        <v>300</v>
      </c>
      <c r="Q18" s="41"/>
      <c r="R18" s="54">
        <f>('2018'!O15+'2019'!O14+'2020'!O16+'2021'!O15+'2022'!O17)/5</f>
        <v>305</v>
      </c>
      <c r="S18" s="69" t="s">
        <v>61</v>
      </c>
      <c r="T18" s="41"/>
      <c r="U18" s="41"/>
      <c r="V18" s="41"/>
      <c r="W18" s="41"/>
      <c r="X18" s="41"/>
      <c r="Y18" s="41"/>
      <c r="Z18" s="41"/>
    </row>
    <row r="19" ht="12.75" customHeight="1">
      <c r="A19" s="49" t="s">
        <v>30</v>
      </c>
      <c r="B19" s="65">
        <v>250.0</v>
      </c>
      <c r="C19" s="53">
        <v>0.0</v>
      </c>
      <c r="D19" s="53">
        <v>0.0</v>
      </c>
      <c r="E19" s="53">
        <v>0.0</v>
      </c>
      <c r="F19" s="53">
        <v>0.0</v>
      </c>
      <c r="G19" s="53">
        <v>0.0</v>
      </c>
      <c r="H19" s="53">
        <v>0.0</v>
      </c>
      <c r="I19" s="53">
        <v>0.0</v>
      </c>
      <c r="J19" s="53">
        <v>0.0</v>
      </c>
      <c r="K19" s="53">
        <v>0.0</v>
      </c>
      <c r="L19" s="53">
        <v>0.0</v>
      </c>
      <c r="M19" s="53">
        <v>0.0</v>
      </c>
      <c r="N19" s="53">
        <v>0.0</v>
      </c>
      <c r="O19" s="52">
        <f t="shared" si="6"/>
        <v>0</v>
      </c>
      <c r="P19" s="53">
        <f t="shared" si="5"/>
        <v>250</v>
      </c>
      <c r="Q19" s="41"/>
      <c r="R19" s="54">
        <f>('2018'!O16+'2019'!O15+'2020'!O17+'2021'!O16+'2022'!O18)/4</f>
        <v>250</v>
      </c>
      <c r="S19" s="41"/>
      <c r="T19" s="41"/>
      <c r="U19" s="41"/>
      <c r="V19" s="41"/>
      <c r="W19" s="41"/>
      <c r="X19" s="41"/>
      <c r="Y19" s="41"/>
      <c r="Z19" s="41"/>
    </row>
    <row r="20" ht="12.75" customHeight="1">
      <c r="A20" s="49" t="s">
        <v>31</v>
      </c>
      <c r="B20" s="50">
        <v>250.0</v>
      </c>
      <c r="C20" s="53">
        <v>0.0</v>
      </c>
      <c r="D20" s="53">
        <v>0.0</v>
      </c>
      <c r="E20" s="53">
        <v>0.0</v>
      </c>
      <c r="F20" s="53">
        <v>0.0</v>
      </c>
      <c r="G20" s="53">
        <v>0.0</v>
      </c>
      <c r="H20" s="53">
        <v>0.0</v>
      </c>
      <c r="I20" s="53">
        <v>0.0</v>
      </c>
      <c r="J20" s="53">
        <v>0.0</v>
      </c>
      <c r="K20" s="53">
        <v>0.0</v>
      </c>
      <c r="L20" s="53">
        <v>0.0</v>
      </c>
      <c r="M20" s="53">
        <v>0.0</v>
      </c>
      <c r="N20" s="53">
        <v>0.0</v>
      </c>
      <c r="O20" s="52">
        <f t="shared" si="6"/>
        <v>0</v>
      </c>
      <c r="P20" s="53">
        <f t="shared" si="5"/>
        <v>250</v>
      </c>
      <c r="Q20" s="41"/>
      <c r="R20" s="54">
        <f>('2018'!O17+'2019'!O16+'2020'!O18+'2021'!O17+'2022'!O19)/3</f>
        <v>163.75</v>
      </c>
      <c r="S20" s="41"/>
      <c r="T20" s="41"/>
      <c r="U20" s="41"/>
      <c r="V20" s="41"/>
      <c r="W20" s="41"/>
      <c r="X20" s="41"/>
      <c r="Y20" s="41"/>
      <c r="Z20" s="41"/>
    </row>
    <row r="21" ht="12.75" customHeight="1">
      <c r="A21" s="49" t="s">
        <v>32</v>
      </c>
      <c r="B21" s="50">
        <v>166.0</v>
      </c>
      <c r="C21" s="53">
        <v>0.0</v>
      </c>
      <c r="D21" s="53">
        <v>0.0</v>
      </c>
      <c r="E21" s="53">
        <v>0.0</v>
      </c>
      <c r="F21" s="53">
        <v>0.0</v>
      </c>
      <c r="G21" s="53">
        <v>0.0</v>
      </c>
      <c r="H21" s="53">
        <v>0.0</v>
      </c>
      <c r="I21" s="53">
        <v>0.0</v>
      </c>
      <c r="J21" s="53">
        <v>0.0</v>
      </c>
      <c r="K21" s="53">
        <v>0.0</v>
      </c>
      <c r="L21" s="53">
        <v>0.0</v>
      </c>
      <c r="M21" s="53">
        <v>0.0</v>
      </c>
      <c r="N21" s="53">
        <v>0.0</v>
      </c>
      <c r="O21" s="52">
        <f t="shared" si="6"/>
        <v>0</v>
      </c>
      <c r="P21" s="53">
        <f t="shared" si="5"/>
        <v>166</v>
      </c>
      <c r="Q21" s="41"/>
      <c r="R21" s="54">
        <f>('2022'!O20)/1</f>
        <v>166</v>
      </c>
      <c r="S21" s="41"/>
      <c r="T21" s="41"/>
      <c r="U21" s="41"/>
      <c r="V21" s="41"/>
      <c r="W21" s="41"/>
      <c r="X21" s="41"/>
      <c r="Y21" s="41"/>
      <c r="Z21" s="41"/>
    </row>
    <row r="22" ht="12.75" customHeight="1">
      <c r="A22" s="49" t="s">
        <v>33</v>
      </c>
      <c r="B22" s="65">
        <v>0.0</v>
      </c>
      <c r="C22" s="53">
        <v>0.0</v>
      </c>
      <c r="D22" s="53">
        <v>0.0</v>
      </c>
      <c r="E22" s="53">
        <v>0.0</v>
      </c>
      <c r="F22" s="53">
        <v>0.0</v>
      </c>
      <c r="G22" s="53">
        <v>0.0</v>
      </c>
      <c r="H22" s="53">
        <v>0.0</v>
      </c>
      <c r="I22" s="53">
        <v>0.0</v>
      </c>
      <c r="J22" s="53">
        <v>0.0</v>
      </c>
      <c r="K22" s="53">
        <v>0.0</v>
      </c>
      <c r="L22" s="53">
        <v>0.0</v>
      </c>
      <c r="M22" s="53">
        <v>0.0</v>
      </c>
      <c r="N22" s="53">
        <v>0.0</v>
      </c>
      <c r="O22" s="52">
        <f t="shared" si="6"/>
        <v>0</v>
      </c>
      <c r="P22" s="53">
        <f t="shared" si="5"/>
        <v>0</v>
      </c>
      <c r="Q22" s="41"/>
      <c r="R22" s="54">
        <f>('2018'!O19+'2019'!O18+'2020'!O20+'2021'!O19+'2022'!O21)/5</f>
        <v>0</v>
      </c>
      <c r="S22" s="41" t="s">
        <v>62</v>
      </c>
      <c r="T22" s="41"/>
      <c r="U22" s="41"/>
      <c r="V22" s="41"/>
      <c r="W22" s="41"/>
      <c r="X22" s="41"/>
      <c r="Y22" s="41"/>
      <c r="Z22" s="41"/>
    </row>
    <row r="23" ht="12.75" customHeight="1">
      <c r="A23" s="49" t="s">
        <v>34</v>
      </c>
      <c r="B23" s="65">
        <v>100.0</v>
      </c>
      <c r="C23" s="53">
        <v>0.0</v>
      </c>
      <c r="D23" s="53">
        <v>0.0</v>
      </c>
      <c r="E23" s="53">
        <v>0.0</v>
      </c>
      <c r="F23" s="53">
        <v>0.0</v>
      </c>
      <c r="G23" s="53">
        <v>0.0</v>
      </c>
      <c r="H23" s="53">
        <v>0.0</v>
      </c>
      <c r="I23" s="53">
        <v>0.0</v>
      </c>
      <c r="J23" s="53">
        <v>0.0</v>
      </c>
      <c r="K23" s="53">
        <v>0.0</v>
      </c>
      <c r="L23" s="53">
        <v>0.0</v>
      </c>
      <c r="M23" s="53">
        <v>0.0</v>
      </c>
      <c r="N23" s="53">
        <v>0.0</v>
      </c>
      <c r="O23" s="52">
        <f t="shared" si="6"/>
        <v>0</v>
      </c>
      <c r="P23" s="53">
        <f t="shared" si="5"/>
        <v>100</v>
      </c>
      <c r="Q23" s="41"/>
      <c r="R23" s="54">
        <f>('2018'!O20+'2019'!O19+'2020'!O21+'2021'!O20+'2022'!O22)/2</f>
        <v>49.505</v>
      </c>
      <c r="S23" s="41"/>
      <c r="T23" s="41"/>
      <c r="U23" s="41"/>
      <c r="V23" s="41"/>
      <c r="W23" s="41"/>
      <c r="X23" s="41"/>
      <c r="Y23" s="41"/>
      <c r="Z23" s="41"/>
    </row>
    <row r="24" ht="12.75" customHeight="1">
      <c r="A24" s="49" t="s">
        <v>35</v>
      </c>
      <c r="B24" s="50">
        <v>155.75</v>
      </c>
      <c r="C24" s="53">
        <v>0.0</v>
      </c>
      <c r="D24" s="53">
        <v>0.0</v>
      </c>
      <c r="E24" s="53">
        <v>0.0</v>
      </c>
      <c r="F24" s="53">
        <v>0.0</v>
      </c>
      <c r="G24" s="53">
        <v>0.0</v>
      </c>
      <c r="H24" s="53">
        <v>0.0</v>
      </c>
      <c r="I24" s="53">
        <v>0.0</v>
      </c>
      <c r="J24" s="53">
        <v>0.0</v>
      </c>
      <c r="K24" s="53">
        <v>0.0</v>
      </c>
      <c r="L24" s="53">
        <v>0.0</v>
      </c>
      <c r="M24" s="53">
        <v>0.0</v>
      </c>
      <c r="N24" s="53">
        <v>0.0</v>
      </c>
      <c r="O24" s="52">
        <f t="shared" si="6"/>
        <v>0</v>
      </c>
      <c r="P24" s="53">
        <f t="shared" si="5"/>
        <v>155.75</v>
      </c>
      <c r="Q24" s="41"/>
      <c r="R24" s="54">
        <f>('2022'!O23)/1</f>
        <v>155.75</v>
      </c>
      <c r="S24" s="41" t="s">
        <v>63</v>
      </c>
      <c r="T24" s="41"/>
      <c r="U24" s="41"/>
      <c r="V24" s="41"/>
      <c r="W24" s="41"/>
      <c r="X24" s="41"/>
      <c r="Y24" s="41"/>
      <c r="Z24" s="41"/>
    </row>
    <row r="25" ht="12.75" customHeight="1">
      <c r="A25" s="49" t="s">
        <v>36</v>
      </c>
      <c r="B25" s="65">
        <v>670.0</v>
      </c>
      <c r="C25" s="53">
        <v>0.0</v>
      </c>
      <c r="D25" s="53">
        <v>0.0</v>
      </c>
      <c r="E25" s="53">
        <v>0.0</v>
      </c>
      <c r="F25" s="53">
        <v>0.0</v>
      </c>
      <c r="G25" s="53">
        <v>0.0</v>
      </c>
      <c r="H25" s="53">
        <v>0.0</v>
      </c>
      <c r="I25" s="53">
        <v>0.0</v>
      </c>
      <c r="J25" s="53">
        <v>0.0</v>
      </c>
      <c r="K25" s="53">
        <v>0.0</v>
      </c>
      <c r="L25" s="53">
        <v>0.0</v>
      </c>
      <c r="M25" s="53">
        <v>0.0</v>
      </c>
      <c r="N25" s="53">
        <v>0.0</v>
      </c>
      <c r="O25" s="52">
        <f t="shared" si="6"/>
        <v>0</v>
      </c>
      <c r="P25" s="53">
        <f t="shared" si="5"/>
        <v>670</v>
      </c>
      <c r="Q25" s="41"/>
      <c r="R25" s="54">
        <f>(('2018'!O22+'2019'!O21+'2020'!O23+'2021'!O22+'2022'!O24)/13)*4</f>
        <v>671.32</v>
      </c>
      <c r="S25" s="69" t="s">
        <v>64</v>
      </c>
      <c r="T25" s="41"/>
      <c r="U25" s="41"/>
      <c r="V25" s="41"/>
      <c r="W25" s="41"/>
      <c r="X25" s="41"/>
      <c r="Y25" s="41"/>
      <c r="Z25" s="41"/>
    </row>
    <row r="26" ht="12.75" customHeight="1">
      <c r="A26" s="49" t="s">
        <v>37</v>
      </c>
      <c r="B26" s="65">
        <v>450.0</v>
      </c>
      <c r="C26" s="53">
        <v>0.0</v>
      </c>
      <c r="D26" s="53">
        <v>0.0</v>
      </c>
      <c r="E26" s="53">
        <v>0.0</v>
      </c>
      <c r="F26" s="53">
        <v>0.0</v>
      </c>
      <c r="G26" s="53">
        <v>0.0</v>
      </c>
      <c r="H26" s="53">
        <v>0.0</v>
      </c>
      <c r="I26" s="53">
        <v>0.0</v>
      </c>
      <c r="J26" s="53">
        <v>0.0</v>
      </c>
      <c r="K26" s="53">
        <v>0.0</v>
      </c>
      <c r="L26" s="53">
        <v>0.0</v>
      </c>
      <c r="M26" s="53">
        <v>0.0</v>
      </c>
      <c r="N26" s="53">
        <v>0.0</v>
      </c>
      <c r="O26" s="52">
        <f t="shared" si="6"/>
        <v>0</v>
      </c>
      <c r="P26" s="53">
        <f t="shared" si="5"/>
        <v>450</v>
      </c>
      <c r="Q26" s="41"/>
      <c r="R26" s="54">
        <f>(('2018'!O23+'2019'!O22+'2020'!O24+'2021'!O23+'2022'!O25)/7)*2</f>
        <v>326.38</v>
      </c>
      <c r="S26" s="69" t="s">
        <v>65</v>
      </c>
      <c r="T26" s="41"/>
      <c r="U26" s="41"/>
      <c r="V26" s="41"/>
      <c r="W26" s="41"/>
      <c r="X26" s="41"/>
      <c r="Y26" s="41"/>
      <c r="Z26" s="41"/>
    </row>
    <row r="27" ht="12.75" customHeight="1">
      <c r="A27" s="49" t="s">
        <v>38</v>
      </c>
      <c r="B27" s="65">
        <v>670.0</v>
      </c>
      <c r="C27" s="53">
        <v>0.0</v>
      </c>
      <c r="D27" s="53">
        <v>0.0</v>
      </c>
      <c r="E27" s="53">
        <v>0.0</v>
      </c>
      <c r="F27" s="53">
        <v>0.0</v>
      </c>
      <c r="G27" s="53">
        <v>0.0</v>
      </c>
      <c r="H27" s="53">
        <v>0.0</v>
      </c>
      <c r="I27" s="53">
        <v>0.0</v>
      </c>
      <c r="J27" s="53">
        <v>0.0</v>
      </c>
      <c r="K27" s="53">
        <v>0.0</v>
      </c>
      <c r="L27" s="53">
        <v>0.0</v>
      </c>
      <c r="M27" s="53">
        <v>0.0</v>
      </c>
      <c r="N27" s="53">
        <v>0.0</v>
      </c>
      <c r="O27" s="52">
        <f t="shared" si="6"/>
        <v>0</v>
      </c>
      <c r="P27" s="53">
        <f t="shared" si="5"/>
        <v>670</v>
      </c>
      <c r="Q27" s="41"/>
      <c r="R27" s="54">
        <f>(('2018'!O24+'2019'!O23+'2020'!O25+'2021'!O24+'2022'!O26)/12)*4</f>
        <v>631.6666667</v>
      </c>
      <c r="S27" s="69" t="s">
        <v>66</v>
      </c>
      <c r="T27" s="41"/>
      <c r="U27" s="41"/>
      <c r="V27" s="41"/>
      <c r="W27" s="41"/>
      <c r="X27" s="41"/>
      <c r="Y27" s="41"/>
      <c r="Z27" s="41"/>
    </row>
    <row r="28" ht="12.75" customHeight="1">
      <c r="A28" s="57" t="s">
        <v>39</v>
      </c>
      <c r="B28" s="70">
        <v>450.0</v>
      </c>
      <c r="C28" s="59">
        <v>0.0</v>
      </c>
      <c r="D28" s="59">
        <v>0.0</v>
      </c>
      <c r="E28" s="59">
        <v>0.0</v>
      </c>
      <c r="F28" s="59">
        <v>0.0</v>
      </c>
      <c r="G28" s="59">
        <v>0.0</v>
      </c>
      <c r="H28" s="59">
        <v>0.0</v>
      </c>
      <c r="I28" s="59">
        <v>0.0</v>
      </c>
      <c r="J28" s="59">
        <v>0.0</v>
      </c>
      <c r="K28" s="59">
        <v>0.0</v>
      </c>
      <c r="L28" s="59">
        <v>0.0</v>
      </c>
      <c r="M28" s="59">
        <v>0.0</v>
      </c>
      <c r="N28" s="59">
        <v>0.0</v>
      </c>
      <c r="O28" s="60">
        <f t="shared" si="6"/>
        <v>0</v>
      </c>
      <c r="P28" s="59">
        <f t="shared" si="5"/>
        <v>450</v>
      </c>
      <c r="Q28" s="41"/>
      <c r="R28" s="54">
        <f>(('2018'!O25+'2019'!O24+'2020'!O26+'2021'!O25+'2022'!O27)/4)*2</f>
        <v>334.555</v>
      </c>
      <c r="S28" s="69" t="s">
        <v>67</v>
      </c>
      <c r="T28" s="41"/>
      <c r="U28" s="41"/>
      <c r="V28" s="41"/>
      <c r="W28" s="41"/>
      <c r="X28" s="41"/>
      <c r="Y28" s="41"/>
      <c r="Z28" s="41"/>
    </row>
    <row r="29" ht="12.75" customHeight="1">
      <c r="A29" s="71" t="s">
        <v>43</v>
      </c>
      <c r="B29" s="72">
        <f t="shared" ref="B29:P29" si="7">SUM(B12:B28)</f>
        <v>5916.18</v>
      </c>
      <c r="C29" s="72">
        <f t="shared" si="7"/>
        <v>0</v>
      </c>
      <c r="D29" s="72">
        <f t="shared" si="7"/>
        <v>0</v>
      </c>
      <c r="E29" s="72">
        <f t="shared" si="7"/>
        <v>0</v>
      </c>
      <c r="F29" s="72">
        <f t="shared" si="7"/>
        <v>0</v>
      </c>
      <c r="G29" s="72">
        <f t="shared" si="7"/>
        <v>0</v>
      </c>
      <c r="H29" s="72">
        <f t="shared" si="7"/>
        <v>0</v>
      </c>
      <c r="I29" s="72">
        <f t="shared" si="7"/>
        <v>0</v>
      </c>
      <c r="J29" s="72">
        <f t="shared" si="7"/>
        <v>0</v>
      </c>
      <c r="K29" s="72">
        <f t="shared" si="7"/>
        <v>0</v>
      </c>
      <c r="L29" s="72">
        <f t="shared" si="7"/>
        <v>0</v>
      </c>
      <c r="M29" s="72">
        <f t="shared" si="7"/>
        <v>0</v>
      </c>
      <c r="N29" s="72">
        <f t="shared" si="7"/>
        <v>0</v>
      </c>
      <c r="O29" s="72">
        <f t="shared" si="7"/>
        <v>0</v>
      </c>
      <c r="P29" s="72">
        <f t="shared" si="7"/>
        <v>5916.18</v>
      </c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ht="12.75" customHeight="1">
      <c r="A30" s="49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ht="12.75" customHeight="1">
      <c r="A31" s="49" t="s">
        <v>44</v>
      </c>
      <c r="B31" s="51">
        <v>404.43</v>
      </c>
      <c r="C31" s="53" t="str">
        <f t="shared" ref="C31:N31" si="8">#REF!</f>
        <v>#REF!</v>
      </c>
      <c r="D31" s="53" t="str">
        <f t="shared" si="8"/>
        <v>#REF!</v>
      </c>
      <c r="E31" s="53" t="str">
        <f t="shared" si="8"/>
        <v>#REF!</v>
      </c>
      <c r="F31" s="53" t="str">
        <f t="shared" si="8"/>
        <v>#REF!</v>
      </c>
      <c r="G31" s="53" t="str">
        <f t="shared" si="8"/>
        <v>#REF!</v>
      </c>
      <c r="H31" s="53" t="str">
        <f t="shared" si="8"/>
        <v>#REF!</v>
      </c>
      <c r="I31" s="53" t="str">
        <f t="shared" si="8"/>
        <v>#REF!</v>
      </c>
      <c r="J31" s="53" t="str">
        <f t="shared" si="8"/>
        <v>#REF!</v>
      </c>
      <c r="K31" s="53" t="str">
        <f t="shared" si="8"/>
        <v>#REF!</v>
      </c>
      <c r="L31" s="53" t="str">
        <f t="shared" si="8"/>
        <v>#REF!</v>
      </c>
      <c r="M31" s="53" t="str">
        <f t="shared" si="8"/>
        <v>#REF!</v>
      </c>
      <c r="N31" s="53" t="str">
        <f t="shared" si="8"/>
        <v>#REF!</v>
      </c>
      <c r="O31" s="73"/>
      <c r="P31" s="73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ht="12.75" customHeight="1">
      <c r="A32" s="74" t="s">
        <v>68</v>
      </c>
      <c r="B32" s="53">
        <f t="shared" ref="B32:O32" si="9">B9</f>
        <v>5976.48</v>
      </c>
      <c r="C32" s="53">
        <f t="shared" si="9"/>
        <v>672.05</v>
      </c>
      <c r="D32" s="53">
        <f t="shared" si="9"/>
        <v>0</v>
      </c>
      <c r="E32" s="53">
        <f t="shared" si="9"/>
        <v>0</v>
      </c>
      <c r="F32" s="53">
        <f t="shared" si="9"/>
        <v>0</v>
      </c>
      <c r="G32" s="53">
        <f t="shared" si="9"/>
        <v>0</v>
      </c>
      <c r="H32" s="53">
        <f t="shared" si="9"/>
        <v>0</v>
      </c>
      <c r="I32" s="53">
        <f t="shared" si="9"/>
        <v>0</v>
      </c>
      <c r="J32" s="53">
        <f t="shared" si="9"/>
        <v>0</v>
      </c>
      <c r="K32" s="53">
        <f t="shared" si="9"/>
        <v>0</v>
      </c>
      <c r="L32" s="53">
        <f t="shared" si="9"/>
        <v>0</v>
      </c>
      <c r="M32" s="53">
        <f t="shared" si="9"/>
        <v>0</v>
      </c>
      <c r="N32" s="53">
        <f t="shared" si="9"/>
        <v>0</v>
      </c>
      <c r="O32" s="53">
        <f t="shared" si="9"/>
        <v>672.05</v>
      </c>
      <c r="P32" s="53">
        <f>O32-B32</f>
        <v>-5304.43</v>
      </c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ht="12.75" customHeight="1">
      <c r="A33" s="75" t="s">
        <v>69</v>
      </c>
      <c r="B33" s="59">
        <f t="shared" ref="B33:O33" si="10">B29</f>
        <v>5916.18</v>
      </c>
      <c r="C33" s="53">
        <f t="shared" si="10"/>
        <v>0</v>
      </c>
      <c r="D33" s="53">
        <f t="shared" si="10"/>
        <v>0</v>
      </c>
      <c r="E33" s="53">
        <f t="shared" si="10"/>
        <v>0</v>
      </c>
      <c r="F33" s="53">
        <f t="shared" si="10"/>
        <v>0</v>
      </c>
      <c r="G33" s="53">
        <f t="shared" si="10"/>
        <v>0</v>
      </c>
      <c r="H33" s="53">
        <f t="shared" si="10"/>
        <v>0</v>
      </c>
      <c r="I33" s="53">
        <f t="shared" si="10"/>
        <v>0</v>
      </c>
      <c r="J33" s="53">
        <f t="shared" si="10"/>
        <v>0</v>
      </c>
      <c r="K33" s="53">
        <f t="shared" si="10"/>
        <v>0</v>
      </c>
      <c r="L33" s="53">
        <f t="shared" si="10"/>
        <v>0</v>
      </c>
      <c r="M33" s="53">
        <f t="shared" si="10"/>
        <v>0</v>
      </c>
      <c r="N33" s="53">
        <f t="shared" si="10"/>
        <v>0</v>
      </c>
      <c r="O33" s="53">
        <f t="shared" si="10"/>
        <v>0</v>
      </c>
      <c r="P33" s="53">
        <f>B33-O33</f>
        <v>5916.18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ht="12.75" customHeight="1">
      <c r="A34" s="55" t="s">
        <v>70</v>
      </c>
      <c r="B34" s="76">
        <f>B32-B33</f>
        <v>60.3</v>
      </c>
      <c r="C34" s="76" t="str">
        <f t="shared" ref="C34:N34" si="11">#REF!-C36</f>
        <v>#REF!</v>
      </c>
      <c r="D34" s="76" t="str">
        <f t="shared" si="11"/>
        <v>#REF!</v>
      </c>
      <c r="E34" s="76" t="str">
        <f t="shared" si="11"/>
        <v>#REF!</v>
      </c>
      <c r="F34" s="76" t="str">
        <f t="shared" si="11"/>
        <v>#REF!</v>
      </c>
      <c r="G34" s="76" t="str">
        <f t="shared" si="11"/>
        <v>#REF!</v>
      </c>
      <c r="H34" s="76" t="str">
        <f t="shared" si="11"/>
        <v>#REF!</v>
      </c>
      <c r="I34" s="76" t="str">
        <f t="shared" si="11"/>
        <v>#REF!</v>
      </c>
      <c r="J34" s="76" t="str">
        <f t="shared" si="11"/>
        <v>#REF!</v>
      </c>
      <c r="K34" s="76" t="str">
        <f t="shared" si="11"/>
        <v>#REF!</v>
      </c>
      <c r="L34" s="76" t="str">
        <f t="shared" si="11"/>
        <v>#REF!</v>
      </c>
      <c r="M34" s="76" t="str">
        <f t="shared" si="11"/>
        <v>#REF!</v>
      </c>
      <c r="N34" s="76" t="str">
        <f t="shared" si="11"/>
        <v>#REF!</v>
      </c>
      <c r="O34" s="77"/>
      <c r="P34" s="77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ht="12.75" customHeight="1">
      <c r="A35" s="4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ht="12.75" customHeight="1">
      <c r="A36" s="57" t="s">
        <v>48</v>
      </c>
      <c r="B36" s="59">
        <v>3500.0</v>
      </c>
      <c r="C36" s="53">
        <v>3500.0</v>
      </c>
      <c r="D36" s="53">
        <v>3500.0</v>
      </c>
      <c r="E36" s="53">
        <v>3500.0</v>
      </c>
      <c r="F36" s="53">
        <v>3500.0</v>
      </c>
      <c r="G36" s="53">
        <v>3500.0</v>
      </c>
      <c r="H36" s="53">
        <v>3500.0</v>
      </c>
      <c r="I36" s="53">
        <v>3500.0</v>
      </c>
      <c r="J36" s="53">
        <v>3500.0</v>
      </c>
      <c r="K36" s="53">
        <v>3500.0</v>
      </c>
      <c r="L36" s="53">
        <v>3500.0</v>
      </c>
      <c r="M36" s="53">
        <v>3500.0</v>
      </c>
      <c r="N36" s="53">
        <v>3500.0</v>
      </c>
      <c r="O36" s="73"/>
      <c r="P36" s="73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2.75" customHeight="1">
      <c r="A37" s="49"/>
      <c r="B37" s="69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ht="12.75" customHeight="1">
      <c r="A38" s="4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2.75" customHeight="1">
      <c r="A39" s="4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2.75" customHeight="1">
      <c r="A40" s="4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ht="12.75" customHeight="1">
      <c r="A41" s="4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ht="12.75" customHeight="1">
      <c r="A42" s="4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ht="12.75" customHeight="1">
      <c r="A43" s="49"/>
      <c r="B43" s="69" t="s">
        <v>71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ht="12.75" customHeight="1">
      <c r="A44" s="4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2.75" customHeight="1">
      <c r="A45" s="4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ht="12.75" customHeight="1">
      <c r="A46" s="4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ht="12.75" customHeight="1">
      <c r="A47" s="4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ht="12.75" customHeight="1">
      <c r="A48" s="4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ht="12.75" customHeight="1">
      <c r="A49" s="4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ht="12.75" customHeight="1">
      <c r="A50" s="4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ht="12.75" customHeight="1">
      <c r="A51" s="4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ht="12.75" customHeight="1">
      <c r="A52" s="4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ht="12.75" customHeight="1">
      <c r="A53" s="4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ht="12.75" customHeight="1">
      <c r="A54" s="4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ht="12.75" customHeight="1">
      <c r="A55" s="4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ht="12.75" customHeight="1">
      <c r="A56" s="4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ht="12.75" customHeight="1">
      <c r="A57" s="4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ht="12.75" customHeight="1">
      <c r="A58" s="4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ht="12.75" customHeight="1">
      <c r="A59" s="4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ht="12.75" customHeight="1">
      <c r="A60" s="4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ht="12.75" customHeight="1">
      <c r="A61" s="4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ht="12.75" customHeight="1">
      <c r="A62" s="4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ht="12.75" customHeight="1">
      <c r="A63" s="4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ht="12.75" customHeight="1">
      <c r="A64" s="4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2.75" customHeight="1">
      <c r="A65" s="4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ht="12.75" customHeight="1">
      <c r="A66" s="4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ht="12.75" customHeight="1">
      <c r="A67" s="4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ht="12.75" customHeight="1">
      <c r="A68" s="4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ht="12.75" customHeight="1">
      <c r="A69" s="4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ht="12.75" customHeight="1">
      <c r="A70" s="4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ht="12.75" customHeight="1">
      <c r="A71" s="4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ht="12.75" customHeight="1">
      <c r="A72" s="4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ht="12.75" customHeight="1">
      <c r="A73" s="4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ht="12.75" customHeight="1">
      <c r="A74" s="4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ht="12.75" customHeight="1">
      <c r="A75" s="4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ht="12.75" customHeight="1">
      <c r="A76" s="4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ht="12.75" customHeight="1">
      <c r="A77" s="4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ht="12.75" customHeight="1">
      <c r="A78" s="4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ht="12.75" customHeight="1">
      <c r="A79" s="4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ht="12.75" customHeight="1">
      <c r="A80" s="4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ht="12.75" customHeight="1">
      <c r="A81" s="4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ht="12.75" customHeight="1">
      <c r="A82" s="4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ht="12.75" customHeight="1">
      <c r="A83" s="4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ht="12.75" customHeight="1">
      <c r="A84" s="4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ht="12.75" customHeight="1">
      <c r="A85" s="4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ht="12.75" customHeight="1">
      <c r="A86" s="4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ht="12.75" customHeight="1">
      <c r="A87" s="4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ht="12.75" customHeight="1">
      <c r="A88" s="4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ht="12.75" customHeight="1">
      <c r="A89" s="4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ht="12.75" customHeight="1">
      <c r="A90" s="4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ht="12.75" customHeight="1">
      <c r="A91" s="4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ht="12.75" customHeight="1">
      <c r="A92" s="4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ht="12.75" customHeight="1">
      <c r="A93" s="4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ht="12.75" customHeight="1">
      <c r="A94" s="4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ht="12.75" customHeight="1">
      <c r="A95" s="4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ht="12.75" customHeight="1">
      <c r="A96" s="4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ht="12.75" customHeight="1">
      <c r="A97" s="4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ht="12.75" customHeight="1">
      <c r="A98" s="4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ht="12.75" customHeight="1">
      <c r="A99" s="4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ht="12.75" customHeight="1">
      <c r="A100" s="4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ht="12.75" customHeight="1">
      <c r="A101" s="4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ht="12.75" customHeight="1">
      <c r="A102" s="4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ht="12.75" customHeight="1">
      <c r="A103" s="4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ht="12.75" customHeight="1">
      <c r="A104" s="4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ht="12.75" customHeight="1">
      <c r="A105" s="4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ht="12.75" customHeight="1">
      <c r="A106" s="4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ht="12.75" customHeight="1">
      <c r="A107" s="4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ht="12.75" customHeight="1">
      <c r="A108" s="4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ht="12.75" customHeight="1">
      <c r="A109" s="4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ht="12.75" customHeight="1">
      <c r="A110" s="4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ht="12.75" customHeight="1">
      <c r="A111" s="4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ht="12.75" customHeight="1">
      <c r="A112" s="4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ht="12.75" customHeight="1">
      <c r="A113" s="4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ht="12.75" customHeight="1">
      <c r="A114" s="4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ht="12.75" customHeight="1">
      <c r="A115" s="4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ht="12.75" customHeight="1">
      <c r="A116" s="4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ht="12.75" customHeight="1">
      <c r="A117" s="4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ht="12.75" customHeight="1">
      <c r="A118" s="4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ht="12.75" customHeight="1">
      <c r="A119" s="4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ht="12.75" customHeight="1">
      <c r="A120" s="4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ht="12.75" customHeight="1">
      <c r="A121" s="4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ht="12.75" customHeight="1">
      <c r="A122" s="4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ht="12.75" customHeight="1">
      <c r="A123" s="4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ht="12.75" customHeight="1">
      <c r="A124" s="4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ht="12.75" customHeight="1">
      <c r="A125" s="4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ht="12.75" customHeight="1">
      <c r="A126" s="4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ht="12.75" customHeight="1">
      <c r="A127" s="4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ht="12.75" customHeight="1">
      <c r="A128" s="4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ht="12.75" customHeight="1">
      <c r="A129" s="4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ht="12.75" customHeight="1">
      <c r="A130" s="4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ht="12.75" customHeight="1">
      <c r="A131" s="4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ht="12.75" customHeight="1">
      <c r="A132" s="4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ht="12.75" customHeight="1">
      <c r="A133" s="4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ht="12.75" customHeight="1">
      <c r="A134" s="4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ht="12.75" customHeight="1">
      <c r="A135" s="4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ht="12.75" customHeight="1">
      <c r="A136" s="4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ht="12.75" customHeight="1">
      <c r="A137" s="4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ht="12.75" customHeight="1">
      <c r="A138" s="4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ht="12.75" customHeight="1">
      <c r="A139" s="4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ht="12.75" customHeight="1">
      <c r="A140" s="4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ht="12.75" customHeight="1">
      <c r="A141" s="4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ht="12.75" customHeight="1">
      <c r="A142" s="4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ht="12.75" customHeight="1">
      <c r="A143" s="4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ht="12.75" customHeight="1">
      <c r="A144" s="4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ht="12.75" customHeight="1">
      <c r="A145" s="4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ht="12.75" customHeight="1">
      <c r="A146" s="49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ht="12.75" customHeight="1">
      <c r="A147" s="49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ht="12.75" customHeight="1">
      <c r="A148" s="49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ht="12.75" customHeight="1">
      <c r="A149" s="49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ht="12.75" customHeight="1">
      <c r="A150" s="49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ht="12.75" customHeight="1">
      <c r="A151" s="49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ht="12.75" customHeight="1">
      <c r="A152" s="49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ht="12.75" customHeight="1">
      <c r="A153" s="49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ht="12.75" customHeight="1">
      <c r="A154" s="49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ht="12.75" customHeight="1">
      <c r="A155" s="49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ht="12.75" customHeight="1">
      <c r="A156" s="49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ht="12.75" customHeight="1">
      <c r="A157" s="49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ht="12.75" customHeight="1">
      <c r="A158" s="49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ht="12.75" customHeight="1">
      <c r="A159" s="49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ht="12.75" customHeight="1">
      <c r="A160" s="49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ht="12.75" customHeight="1">
      <c r="A161" s="49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ht="12.75" customHeight="1">
      <c r="A162" s="49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ht="12.75" customHeight="1">
      <c r="A163" s="4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ht="12.75" customHeight="1">
      <c r="A164" s="49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ht="12.75" customHeight="1">
      <c r="A165" s="49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ht="12.75" customHeight="1">
      <c r="A166" s="49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ht="12.75" customHeight="1">
      <c r="A167" s="4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ht="12.75" customHeight="1">
      <c r="A168" s="49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ht="12.75" customHeight="1">
      <c r="A169" s="49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ht="12.75" customHeight="1">
      <c r="A170" s="49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ht="12.75" customHeight="1">
      <c r="A171" s="49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ht="12.75" customHeight="1">
      <c r="A172" s="49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ht="12.75" customHeight="1">
      <c r="A173" s="49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ht="12.75" customHeight="1">
      <c r="A174" s="49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ht="12.75" customHeight="1">
      <c r="A175" s="49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ht="12.75" customHeight="1">
      <c r="A176" s="49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ht="12.75" customHeight="1">
      <c r="A177" s="49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ht="12.75" customHeight="1">
      <c r="A178" s="49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ht="12.75" customHeight="1">
      <c r="A179" s="49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ht="12.75" customHeight="1">
      <c r="A180" s="49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ht="12.75" customHeight="1">
      <c r="A181" s="49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ht="12.75" customHeight="1">
      <c r="A182" s="49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ht="12.75" customHeight="1">
      <c r="A183" s="49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ht="12.75" customHeight="1">
      <c r="A184" s="49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ht="12.75" customHeight="1">
      <c r="A185" s="49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ht="12.75" customHeight="1">
      <c r="A186" s="49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ht="12.75" customHeight="1">
      <c r="A187" s="49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ht="12.75" customHeight="1">
      <c r="A188" s="49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ht="12.75" customHeight="1">
      <c r="A189" s="49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ht="12.75" customHeight="1">
      <c r="A190" s="49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ht="12.75" customHeight="1">
      <c r="A191" s="49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ht="12.75" customHeight="1">
      <c r="A192" s="49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ht="12.75" customHeight="1">
      <c r="A193" s="49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ht="12.75" customHeight="1">
      <c r="A194" s="49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ht="12.75" customHeight="1">
      <c r="A195" s="49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ht="12.75" customHeight="1">
      <c r="A196" s="49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ht="12.75" customHeight="1">
      <c r="A197" s="49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ht="12.75" customHeight="1">
      <c r="A198" s="49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ht="12.75" customHeight="1">
      <c r="A199" s="49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ht="12.75" customHeight="1">
      <c r="A200" s="49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ht="12.75" customHeight="1">
      <c r="A201" s="49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ht="12.75" customHeight="1">
      <c r="A202" s="49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ht="12.75" customHeight="1">
      <c r="A203" s="49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ht="12.75" customHeight="1">
      <c r="A204" s="49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ht="12.75" customHeight="1">
      <c r="A205" s="49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ht="12.75" customHeight="1">
      <c r="A206" s="49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ht="12.75" customHeight="1">
      <c r="A207" s="49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ht="12.75" customHeight="1">
      <c r="A208" s="49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ht="12.75" customHeight="1">
      <c r="A209" s="49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ht="12.75" customHeight="1">
      <c r="A210" s="49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ht="12.75" customHeight="1">
      <c r="A211" s="49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ht="12.75" customHeight="1">
      <c r="A212" s="49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ht="12.75" customHeight="1">
      <c r="A213" s="49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2.75" customHeight="1">
      <c r="A214" s="49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ht="12.75" customHeight="1">
      <c r="A215" s="49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ht="12.75" customHeight="1">
      <c r="A216" s="49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ht="12.75" customHeight="1">
      <c r="A217" s="49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ht="12.75" customHeight="1">
      <c r="A218" s="49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ht="12.75" customHeight="1">
      <c r="A219" s="49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ht="12.75" customHeight="1">
      <c r="A220" s="49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ht="12.75" customHeight="1">
      <c r="A221" s="49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ht="12.75" customHeight="1">
      <c r="A222" s="49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ht="12.75" customHeight="1">
      <c r="A223" s="49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2.75" customHeight="1">
      <c r="A224" s="49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2.75" customHeight="1">
      <c r="A225" s="49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2.75" customHeight="1">
      <c r="A226" s="49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2.75" customHeight="1">
      <c r="A227" s="49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2.75" customHeight="1">
      <c r="A228" s="49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2.75" customHeight="1">
      <c r="A229" s="49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2.75" customHeight="1">
      <c r="A230" s="49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2.75" customHeight="1">
      <c r="A231" s="49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2.75" customHeight="1">
      <c r="A232" s="49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2.75" customHeight="1">
      <c r="A233" s="49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2.75" customHeight="1">
      <c r="A234" s="49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2.75" customHeight="1">
      <c r="A235" s="49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2.75" customHeight="1">
      <c r="A236" s="49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2.75" customHeight="1">
      <c r="A237" s="49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2.75" customHeight="1">
      <c r="A238" s="49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2.75" customHeight="1">
      <c r="A239" s="49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2.75" customHeight="1">
      <c r="A240" s="49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2.75" customHeight="1">
      <c r="A241" s="49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2.75" customHeight="1">
      <c r="A242" s="49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2.75" customHeight="1">
      <c r="A243" s="49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2.75" customHeight="1">
      <c r="A244" s="49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2.75" customHeight="1">
      <c r="A245" s="49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2.75" customHeight="1">
      <c r="A246" s="49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2.75" customHeight="1">
      <c r="A247" s="49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2.75" customHeight="1">
      <c r="A248" s="49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2.75" customHeight="1">
      <c r="A249" s="49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2.75" customHeight="1">
      <c r="A250" s="49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2.75" customHeight="1">
      <c r="A251" s="49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2.75" customHeight="1">
      <c r="A252" s="49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2.75" customHeight="1">
      <c r="A253" s="49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2.75" customHeight="1">
      <c r="A254" s="49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2.75" customHeight="1">
      <c r="A255" s="49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2.75" customHeight="1">
      <c r="A256" s="49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2.75" customHeight="1">
      <c r="A257" s="49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2.75" customHeight="1">
      <c r="A258" s="49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2.75" customHeight="1">
      <c r="A259" s="49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2.75" customHeight="1">
      <c r="A260" s="49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2.75" customHeight="1">
      <c r="A261" s="49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2.75" customHeight="1">
      <c r="A262" s="49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2.75" customHeight="1">
      <c r="A263" s="49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2.75" customHeight="1">
      <c r="A264" s="49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2.75" customHeight="1">
      <c r="A265" s="49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2.75" customHeight="1">
      <c r="A266" s="49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2.75" customHeight="1">
      <c r="A267" s="49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2.75" customHeight="1">
      <c r="A268" s="49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2.75" customHeight="1">
      <c r="A269" s="49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2.75" customHeight="1">
      <c r="A270" s="49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2.75" customHeight="1">
      <c r="A271" s="49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2.75" customHeight="1">
      <c r="A272" s="49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2.75" customHeight="1">
      <c r="A273" s="49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2.75" customHeight="1">
      <c r="A274" s="49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2.75" customHeight="1">
      <c r="A275" s="49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2.75" customHeight="1">
      <c r="A276" s="49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2.75" customHeight="1">
      <c r="A277" s="49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2.75" customHeight="1">
      <c r="A278" s="49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2.75" customHeight="1">
      <c r="A279" s="49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2.75" customHeight="1">
      <c r="A280" s="49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2.75" customHeight="1">
      <c r="A281" s="49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2.75" customHeight="1">
      <c r="A282" s="49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2.75" customHeight="1">
      <c r="A283" s="49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2.75" customHeight="1">
      <c r="A284" s="49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2.75" customHeight="1">
      <c r="A285" s="49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2.75" customHeight="1">
      <c r="A286" s="49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2.75" customHeight="1">
      <c r="A287" s="49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2.75" customHeight="1">
      <c r="A288" s="49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2.75" customHeight="1">
      <c r="A289" s="49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2.75" customHeight="1">
      <c r="A290" s="49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2.75" customHeight="1">
      <c r="A291" s="49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2.75" customHeight="1">
      <c r="A292" s="49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2.75" customHeight="1">
      <c r="A293" s="49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2.75" customHeight="1">
      <c r="A294" s="49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2.75" customHeight="1">
      <c r="A295" s="49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2.75" customHeight="1">
      <c r="A296" s="49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2.75" customHeight="1">
      <c r="A297" s="49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2.75" customHeight="1">
      <c r="A298" s="49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2.75" customHeight="1">
      <c r="A299" s="49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2.75" customHeight="1">
      <c r="A300" s="49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2.75" customHeight="1">
      <c r="A301" s="49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2.75" customHeight="1">
      <c r="A302" s="49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2.75" customHeight="1">
      <c r="A303" s="49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2.75" customHeight="1">
      <c r="A304" s="49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2.75" customHeight="1">
      <c r="A305" s="49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2.75" customHeight="1">
      <c r="A306" s="49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2.75" customHeight="1">
      <c r="A307" s="49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2.75" customHeight="1">
      <c r="A308" s="49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2.75" customHeight="1">
      <c r="A309" s="49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2.75" customHeight="1">
      <c r="A310" s="49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2.75" customHeight="1">
      <c r="A311" s="49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2.75" customHeight="1">
      <c r="A312" s="49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2.75" customHeight="1">
      <c r="A313" s="49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2.75" customHeight="1">
      <c r="A314" s="49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2.75" customHeight="1">
      <c r="A315" s="49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2.75" customHeight="1">
      <c r="A316" s="49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2.75" customHeight="1">
      <c r="A317" s="49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2.75" customHeight="1">
      <c r="A318" s="49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2.75" customHeight="1">
      <c r="A319" s="49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2.75" customHeight="1">
      <c r="A320" s="49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2.75" customHeight="1">
      <c r="A321" s="49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2.75" customHeight="1">
      <c r="A322" s="49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2.75" customHeight="1">
      <c r="A323" s="49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2.75" customHeight="1">
      <c r="A324" s="49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2.75" customHeight="1">
      <c r="A325" s="49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2.75" customHeight="1">
      <c r="A326" s="49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2.75" customHeight="1">
      <c r="A327" s="49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2.75" customHeight="1">
      <c r="A328" s="49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2.75" customHeight="1">
      <c r="A329" s="49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2.75" customHeight="1">
      <c r="A330" s="49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2.75" customHeight="1">
      <c r="A331" s="49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2.75" customHeight="1">
      <c r="A332" s="49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2.75" customHeight="1">
      <c r="A333" s="49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2.75" customHeight="1">
      <c r="A334" s="49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2.75" customHeight="1">
      <c r="A335" s="49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2.75" customHeight="1">
      <c r="A336" s="49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2.75" customHeight="1">
      <c r="A337" s="49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2.75" customHeight="1">
      <c r="A338" s="49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2.75" customHeight="1">
      <c r="A339" s="49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2.75" customHeight="1">
      <c r="A340" s="49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2.75" customHeight="1">
      <c r="A341" s="49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2.75" customHeight="1">
      <c r="A342" s="49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2.75" customHeight="1">
      <c r="A343" s="49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2.75" customHeight="1">
      <c r="A344" s="49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2.75" customHeight="1">
      <c r="A345" s="49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2.75" customHeight="1">
      <c r="A346" s="49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2.75" customHeight="1">
      <c r="A347" s="49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2.75" customHeight="1">
      <c r="A348" s="49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2.75" customHeight="1">
      <c r="A349" s="49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2.75" customHeight="1">
      <c r="A350" s="49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2.75" customHeight="1">
      <c r="A351" s="49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2.75" customHeight="1">
      <c r="A352" s="49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2.75" customHeight="1">
      <c r="A353" s="49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2.75" customHeight="1">
      <c r="A354" s="49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2.75" customHeight="1">
      <c r="A355" s="49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2.75" customHeight="1">
      <c r="A356" s="49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2.75" customHeight="1">
      <c r="A357" s="49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2.75" customHeight="1">
      <c r="A358" s="49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2.75" customHeight="1">
      <c r="A359" s="49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2.75" customHeight="1">
      <c r="A360" s="49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2.75" customHeight="1">
      <c r="A361" s="49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2.75" customHeight="1">
      <c r="A362" s="49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2.75" customHeight="1">
      <c r="A363" s="49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2.75" customHeight="1">
      <c r="A364" s="49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2.75" customHeight="1">
      <c r="A365" s="49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2.75" customHeight="1">
      <c r="A366" s="49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2.75" customHeight="1">
      <c r="A367" s="49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2.75" customHeight="1">
      <c r="A368" s="49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2.75" customHeight="1">
      <c r="A369" s="49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2.75" customHeight="1">
      <c r="A370" s="49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2.75" customHeight="1">
      <c r="A371" s="49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2.75" customHeight="1">
      <c r="A372" s="49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2.75" customHeight="1">
      <c r="A373" s="49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2.75" customHeight="1">
      <c r="A374" s="49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2.75" customHeight="1">
      <c r="A375" s="49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2.75" customHeight="1">
      <c r="A376" s="49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2.75" customHeight="1">
      <c r="A377" s="49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2.75" customHeight="1">
      <c r="A378" s="49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2.75" customHeight="1">
      <c r="A379" s="49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2.75" customHeight="1">
      <c r="A380" s="49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2.75" customHeight="1">
      <c r="A381" s="49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2.75" customHeight="1">
      <c r="A382" s="49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2.75" customHeight="1">
      <c r="A383" s="49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2.75" customHeight="1">
      <c r="A384" s="49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2.75" customHeight="1">
      <c r="A385" s="49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2.75" customHeight="1">
      <c r="A386" s="49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2.75" customHeight="1">
      <c r="A387" s="49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2.75" customHeight="1">
      <c r="A388" s="49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2.75" customHeight="1">
      <c r="A389" s="49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2.75" customHeight="1">
      <c r="A390" s="49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2.75" customHeight="1">
      <c r="A391" s="49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2.75" customHeight="1">
      <c r="A392" s="49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2.75" customHeight="1">
      <c r="A393" s="49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2.75" customHeight="1">
      <c r="A394" s="49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2.75" customHeight="1">
      <c r="A395" s="49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2.75" customHeight="1">
      <c r="A396" s="49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2.75" customHeight="1">
      <c r="A397" s="49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2.75" customHeight="1">
      <c r="A398" s="49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2.75" customHeight="1">
      <c r="A399" s="49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2.75" customHeight="1">
      <c r="A400" s="49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2.75" customHeight="1">
      <c r="A401" s="49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2.75" customHeight="1">
      <c r="A402" s="49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2.75" customHeight="1">
      <c r="A403" s="49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2.75" customHeight="1">
      <c r="A404" s="49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2.75" customHeight="1">
      <c r="A405" s="49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2.75" customHeight="1">
      <c r="A406" s="49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2.75" customHeight="1">
      <c r="A407" s="49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2.75" customHeight="1">
      <c r="A408" s="49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2.75" customHeight="1">
      <c r="A409" s="49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2.75" customHeight="1">
      <c r="A410" s="49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2.75" customHeight="1">
      <c r="A411" s="49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2.75" customHeight="1">
      <c r="A412" s="49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2.75" customHeight="1">
      <c r="A413" s="49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2.75" customHeight="1">
      <c r="A414" s="49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2.75" customHeight="1">
      <c r="A415" s="49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2.75" customHeight="1">
      <c r="A416" s="49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2.75" customHeight="1">
      <c r="A417" s="49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2.75" customHeight="1">
      <c r="A418" s="49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2.75" customHeight="1">
      <c r="A419" s="49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2.75" customHeight="1">
      <c r="A420" s="49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2.75" customHeight="1">
      <c r="A421" s="49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2.75" customHeight="1">
      <c r="A422" s="49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2.75" customHeight="1">
      <c r="A423" s="49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2.75" customHeight="1">
      <c r="A424" s="49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2.75" customHeight="1">
      <c r="A425" s="49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2.75" customHeight="1">
      <c r="A426" s="49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2.75" customHeight="1">
      <c r="A427" s="49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2.75" customHeight="1">
      <c r="A428" s="49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2.75" customHeight="1">
      <c r="A429" s="49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2.75" customHeight="1">
      <c r="A430" s="49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2.75" customHeight="1">
      <c r="A431" s="49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2.75" customHeight="1">
      <c r="A432" s="49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2.75" customHeight="1">
      <c r="A433" s="49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2.75" customHeight="1">
      <c r="A434" s="49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2.75" customHeight="1">
      <c r="A435" s="49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2.75" customHeight="1">
      <c r="A436" s="49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2.75" customHeight="1">
      <c r="A437" s="49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2.75" customHeight="1">
      <c r="A438" s="49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2.75" customHeight="1">
      <c r="A439" s="49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2.75" customHeight="1">
      <c r="A440" s="49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2.75" customHeight="1">
      <c r="A441" s="49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2.75" customHeight="1">
      <c r="A442" s="49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2.75" customHeight="1">
      <c r="A443" s="49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2.75" customHeight="1">
      <c r="A444" s="49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2.75" customHeight="1">
      <c r="A445" s="49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2.75" customHeight="1">
      <c r="A446" s="49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2.75" customHeight="1">
      <c r="A447" s="49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2.75" customHeight="1">
      <c r="A448" s="49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2.75" customHeight="1">
      <c r="A449" s="49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2.75" customHeight="1">
      <c r="A450" s="49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2.75" customHeight="1">
      <c r="A451" s="49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2.75" customHeight="1">
      <c r="A452" s="49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2.75" customHeight="1">
      <c r="A453" s="49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2.75" customHeight="1">
      <c r="A454" s="49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2.75" customHeight="1">
      <c r="A455" s="49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2.75" customHeight="1">
      <c r="A456" s="49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2.75" customHeight="1">
      <c r="A457" s="49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2.75" customHeight="1">
      <c r="A458" s="49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2.75" customHeight="1">
      <c r="A459" s="49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2.75" customHeight="1">
      <c r="A460" s="49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2.75" customHeight="1">
      <c r="A461" s="49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2.75" customHeight="1">
      <c r="A462" s="49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2.75" customHeight="1">
      <c r="A463" s="49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2.75" customHeight="1">
      <c r="A464" s="49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2.75" customHeight="1">
      <c r="A465" s="49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2.75" customHeight="1">
      <c r="A466" s="49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2.75" customHeight="1">
      <c r="A467" s="49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2.75" customHeight="1">
      <c r="A468" s="49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2.75" customHeight="1">
      <c r="A469" s="49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2.75" customHeight="1">
      <c r="A470" s="49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2.75" customHeight="1">
      <c r="A471" s="49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2.75" customHeight="1">
      <c r="A472" s="49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2.75" customHeight="1">
      <c r="A473" s="49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2.75" customHeight="1">
      <c r="A474" s="49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2.75" customHeight="1">
      <c r="A475" s="49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2.75" customHeight="1">
      <c r="A476" s="49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2.75" customHeight="1">
      <c r="A477" s="49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2.75" customHeight="1">
      <c r="A478" s="49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2.75" customHeight="1">
      <c r="A479" s="49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2.75" customHeight="1">
      <c r="A480" s="49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2.75" customHeight="1">
      <c r="A481" s="49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2.75" customHeight="1">
      <c r="A482" s="49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2.75" customHeight="1">
      <c r="A483" s="49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2.75" customHeight="1">
      <c r="A484" s="49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2.75" customHeight="1">
      <c r="A485" s="49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2.75" customHeight="1">
      <c r="A486" s="49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2.75" customHeight="1">
      <c r="A487" s="49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2.75" customHeight="1">
      <c r="A488" s="49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2.75" customHeight="1">
      <c r="A489" s="49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2.75" customHeight="1">
      <c r="A490" s="49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2.75" customHeight="1">
      <c r="A491" s="49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2.75" customHeight="1">
      <c r="A492" s="49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2.75" customHeight="1">
      <c r="A493" s="49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2.75" customHeight="1">
      <c r="A494" s="49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2.75" customHeight="1">
      <c r="A495" s="49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2.75" customHeight="1">
      <c r="A496" s="49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2.75" customHeight="1">
      <c r="A497" s="49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2.75" customHeight="1">
      <c r="A498" s="49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2.75" customHeight="1">
      <c r="A499" s="49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2.75" customHeight="1">
      <c r="A500" s="49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2.75" customHeight="1">
      <c r="A501" s="49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2.75" customHeight="1">
      <c r="A502" s="49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2.75" customHeight="1">
      <c r="A503" s="49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2.75" customHeight="1">
      <c r="A504" s="49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2.75" customHeight="1">
      <c r="A505" s="49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2.75" customHeight="1">
      <c r="A506" s="49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2.75" customHeight="1">
      <c r="A507" s="49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2.75" customHeight="1">
      <c r="A508" s="49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2.75" customHeight="1">
      <c r="A509" s="49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2.75" customHeight="1">
      <c r="A510" s="49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2.75" customHeight="1">
      <c r="A511" s="49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2.75" customHeight="1">
      <c r="A512" s="49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2.75" customHeight="1">
      <c r="A513" s="49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2.75" customHeight="1">
      <c r="A514" s="49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2.75" customHeight="1">
      <c r="A515" s="49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2.75" customHeight="1">
      <c r="A516" s="49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2.75" customHeight="1">
      <c r="A517" s="49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2.75" customHeight="1">
      <c r="A518" s="49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2.75" customHeight="1">
      <c r="A519" s="49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2.75" customHeight="1">
      <c r="A520" s="49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2.75" customHeight="1">
      <c r="A521" s="49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2.75" customHeight="1">
      <c r="A522" s="49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2.75" customHeight="1">
      <c r="A523" s="49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2.75" customHeight="1">
      <c r="A524" s="49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2.75" customHeight="1">
      <c r="A525" s="49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2.75" customHeight="1">
      <c r="A526" s="49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2.75" customHeight="1">
      <c r="A527" s="49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2.75" customHeight="1">
      <c r="A528" s="49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2.75" customHeight="1">
      <c r="A529" s="49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2.75" customHeight="1">
      <c r="A530" s="49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2.75" customHeight="1">
      <c r="A531" s="49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2.75" customHeight="1">
      <c r="A532" s="49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2.75" customHeight="1">
      <c r="A533" s="49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2.75" customHeight="1">
      <c r="A534" s="49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2.75" customHeight="1">
      <c r="A535" s="49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2.75" customHeight="1">
      <c r="A536" s="49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2.75" customHeight="1">
      <c r="A537" s="49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2.75" customHeight="1">
      <c r="A538" s="49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2.75" customHeight="1">
      <c r="A539" s="49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2.75" customHeight="1">
      <c r="A540" s="49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2.75" customHeight="1">
      <c r="A541" s="49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2.75" customHeight="1">
      <c r="A542" s="49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2.75" customHeight="1">
      <c r="A543" s="49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2.75" customHeight="1">
      <c r="A544" s="49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2.75" customHeight="1">
      <c r="A545" s="49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2.75" customHeight="1">
      <c r="A546" s="49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2.75" customHeight="1">
      <c r="A547" s="49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2.75" customHeight="1">
      <c r="A548" s="49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2.75" customHeight="1">
      <c r="A549" s="49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2.75" customHeight="1">
      <c r="A550" s="49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2.75" customHeight="1">
      <c r="A551" s="49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2.75" customHeight="1">
      <c r="A552" s="49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2.75" customHeight="1">
      <c r="A553" s="49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2.75" customHeight="1">
      <c r="A554" s="49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2.75" customHeight="1">
      <c r="A555" s="49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2.75" customHeight="1">
      <c r="A556" s="49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2.75" customHeight="1">
      <c r="A557" s="49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2.75" customHeight="1">
      <c r="A558" s="49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2.75" customHeight="1">
      <c r="A559" s="49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2.75" customHeight="1">
      <c r="A560" s="49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2.75" customHeight="1">
      <c r="A561" s="49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2.75" customHeight="1">
      <c r="A562" s="49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2.75" customHeight="1">
      <c r="A563" s="49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2.75" customHeight="1">
      <c r="A564" s="49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2.75" customHeight="1">
      <c r="A565" s="49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2.75" customHeight="1">
      <c r="A566" s="49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2.75" customHeight="1">
      <c r="A567" s="49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2.75" customHeight="1">
      <c r="A568" s="49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2.75" customHeight="1">
      <c r="A569" s="49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2.75" customHeight="1">
      <c r="A570" s="49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2.75" customHeight="1">
      <c r="A571" s="49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2.75" customHeight="1">
      <c r="A572" s="49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2.75" customHeight="1">
      <c r="A573" s="49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2.75" customHeight="1">
      <c r="A574" s="49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2.75" customHeight="1">
      <c r="A575" s="49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2.75" customHeight="1">
      <c r="A576" s="49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2.75" customHeight="1">
      <c r="A577" s="49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2.75" customHeight="1">
      <c r="A578" s="49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2.75" customHeight="1">
      <c r="A579" s="49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2.75" customHeight="1">
      <c r="A580" s="49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2.75" customHeight="1">
      <c r="A581" s="49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2.75" customHeight="1">
      <c r="A582" s="49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2.75" customHeight="1">
      <c r="A583" s="49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2.75" customHeight="1">
      <c r="A584" s="49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2.75" customHeight="1">
      <c r="A585" s="49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2.75" customHeight="1">
      <c r="A586" s="49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2.75" customHeight="1">
      <c r="A587" s="49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2.75" customHeight="1">
      <c r="A588" s="49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2.75" customHeight="1">
      <c r="A589" s="49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2.75" customHeight="1">
      <c r="A590" s="49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2.75" customHeight="1">
      <c r="A591" s="49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2.75" customHeight="1">
      <c r="A592" s="49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2.75" customHeight="1">
      <c r="A593" s="49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2.75" customHeight="1">
      <c r="A594" s="49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2.75" customHeight="1">
      <c r="A595" s="49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2.75" customHeight="1">
      <c r="A596" s="49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2.75" customHeight="1">
      <c r="A597" s="49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2.75" customHeight="1">
      <c r="A598" s="49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2.75" customHeight="1">
      <c r="A599" s="49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2.75" customHeight="1">
      <c r="A600" s="49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2.75" customHeight="1">
      <c r="A601" s="49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2.75" customHeight="1">
      <c r="A602" s="49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2.75" customHeight="1">
      <c r="A603" s="49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2.75" customHeight="1">
      <c r="A604" s="49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2.75" customHeight="1">
      <c r="A605" s="49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2.75" customHeight="1">
      <c r="A606" s="49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2.75" customHeight="1">
      <c r="A607" s="49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2.75" customHeight="1">
      <c r="A608" s="49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2.75" customHeight="1">
      <c r="A609" s="49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2.75" customHeight="1">
      <c r="A610" s="49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2.75" customHeight="1">
      <c r="A611" s="49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2.75" customHeight="1">
      <c r="A612" s="49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2.75" customHeight="1">
      <c r="A613" s="49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2.75" customHeight="1">
      <c r="A614" s="49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2.75" customHeight="1">
      <c r="A615" s="49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2.75" customHeight="1">
      <c r="A616" s="49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2.75" customHeight="1">
      <c r="A617" s="49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2.75" customHeight="1">
      <c r="A618" s="49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2.75" customHeight="1">
      <c r="A619" s="49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2.75" customHeight="1">
      <c r="A620" s="49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2.75" customHeight="1">
      <c r="A621" s="49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2.75" customHeight="1">
      <c r="A622" s="49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2.75" customHeight="1">
      <c r="A623" s="49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2.75" customHeight="1">
      <c r="A624" s="49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2.75" customHeight="1">
      <c r="A625" s="49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2.75" customHeight="1">
      <c r="A626" s="49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2.75" customHeight="1">
      <c r="A627" s="49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2.75" customHeight="1">
      <c r="A628" s="49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2.75" customHeight="1">
      <c r="A629" s="49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2.75" customHeight="1">
      <c r="A630" s="49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2.75" customHeight="1">
      <c r="A631" s="49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2.75" customHeight="1">
      <c r="A632" s="49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2.75" customHeight="1">
      <c r="A633" s="49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2.75" customHeight="1">
      <c r="A634" s="49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2.75" customHeight="1">
      <c r="A635" s="49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2.75" customHeight="1">
      <c r="A636" s="49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2.75" customHeight="1">
      <c r="A637" s="49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2.75" customHeight="1">
      <c r="A638" s="49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2.75" customHeight="1">
      <c r="A639" s="49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2.75" customHeight="1">
      <c r="A640" s="49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2.75" customHeight="1">
      <c r="A641" s="49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2.75" customHeight="1">
      <c r="A642" s="49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2.75" customHeight="1">
      <c r="A643" s="49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2.75" customHeight="1">
      <c r="A644" s="49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2.75" customHeight="1">
      <c r="A645" s="49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2.75" customHeight="1">
      <c r="A646" s="49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2.75" customHeight="1">
      <c r="A647" s="49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2.75" customHeight="1">
      <c r="A648" s="49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2.75" customHeight="1">
      <c r="A649" s="49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2.75" customHeight="1">
      <c r="A650" s="49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2.75" customHeight="1">
      <c r="A651" s="49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2.75" customHeight="1">
      <c r="A652" s="49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2.75" customHeight="1">
      <c r="A653" s="49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2.75" customHeight="1">
      <c r="A654" s="49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2.75" customHeight="1">
      <c r="A655" s="49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2.75" customHeight="1">
      <c r="A656" s="49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2.75" customHeight="1">
      <c r="A657" s="49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2.75" customHeight="1">
      <c r="A658" s="49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2.75" customHeight="1">
      <c r="A659" s="49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2.75" customHeight="1">
      <c r="A660" s="49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2.75" customHeight="1">
      <c r="A661" s="49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2.75" customHeight="1">
      <c r="A662" s="49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2.75" customHeight="1">
      <c r="A663" s="49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2.75" customHeight="1">
      <c r="A664" s="49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2.75" customHeight="1">
      <c r="A665" s="49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2.75" customHeight="1">
      <c r="A666" s="49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2.75" customHeight="1">
      <c r="A667" s="49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2.75" customHeight="1">
      <c r="A668" s="49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2.75" customHeight="1">
      <c r="A669" s="49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2.75" customHeight="1">
      <c r="A670" s="49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2.75" customHeight="1">
      <c r="A671" s="49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2.75" customHeight="1">
      <c r="A672" s="49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2.75" customHeight="1">
      <c r="A673" s="49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2.75" customHeight="1">
      <c r="A674" s="49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2.75" customHeight="1">
      <c r="A675" s="49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2.75" customHeight="1">
      <c r="A676" s="49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2.75" customHeight="1">
      <c r="A677" s="49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2.75" customHeight="1">
      <c r="A678" s="49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2.75" customHeight="1">
      <c r="A679" s="49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2.75" customHeight="1">
      <c r="A680" s="49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2.75" customHeight="1">
      <c r="A681" s="49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2.75" customHeight="1">
      <c r="A682" s="49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2.75" customHeight="1">
      <c r="A683" s="49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2.75" customHeight="1">
      <c r="A684" s="49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2.75" customHeight="1">
      <c r="A685" s="49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2.75" customHeight="1">
      <c r="A686" s="49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2.75" customHeight="1">
      <c r="A687" s="49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2.75" customHeight="1">
      <c r="A688" s="49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2.75" customHeight="1">
      <c r="A689" s="49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2.75" customHeight="1">
      <c r="A690" s="49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2.75" customHeight="1">
      <c r="A691" s="49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2.75" customHeight="1">
      <c r="A692" s="49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2.75" customHeight="1">
      <c r="A693" s="49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2.75" customHeight="1">
      <c r="A694" s="49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2.75" customHeight="1">
      <c r="A695" s="49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2.75" customHeight="1">
      <c r="A696" s="49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2.75" customHeight="1">
      <c r="A697" s="49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2.75" customHeight="1">
      <c r="A698" s="49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2.75" customHeight="1">
      <c r="A699" s="49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2.75" customHeight="1">
      <c r="A700" s="49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2.75" customHeight="1">
      <c r="A701" s="49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2.75" customHeight="1">
      <c r="A702" s="49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2.75" customHeight="1">
      <c r="A703" s="49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2.75" customHeight="1">
      <c r="A704" s="49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2.75" customHeight="1">
      <c r="A705" s="49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2.75" customHeight="1">
      <c r="A706" s="49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2.75" customHeight="1">
      <c r="A707" s="49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2.75" customHeight="1">
      <c r="A708" s="49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2.75" customHeight="1">
      <c r="A709" s="49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2.75" customHeight="1">
      <c r="A710" s="49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2.75" customHeight="1">
      <c r="A711" s="49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2.75" customHeight="1">
      <c r="A712" s="49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2.75" customHeight="1">
      <c r="A713" s="49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2.75" customHeight="1">
      <c r="A714" s="49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2.75" customHeight="1">
      <c r="A715" s="49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2.75" customHeight="1">
      <c r="A716" s="49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2.75" customHeight="1">
      <c r="A717" s="49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2.75" customHeight="1">
      <c r="A718" s="49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2.75" customHeight="1">
      <c r="A719" s="49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2.75" customHeight="1">
      <c r="A720" s="49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2.75" customHeight="1">
      <c r="A721" s="49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2.75" customHeight="1">
      <c r="A722" s="49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2.75" customHeight="1">
      <c r="A723" s="49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2.75" customHeight="1">
      <c r="A724" s="49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2.75" customHeight="1">
      <c r="A725" s="49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2.75" customHeight="1">
      <c r="A726" s="49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2.75" customHeight="1">
      <c r="A727" s="49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2.75" customHeight="1">
      <c r="A728" s="49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2.75" customHeight="1">
      <c r="A729" s="49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2.75" customHeight="1">
      <c r="A730" s="49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2.75" customHeight="1">
      <c r="A731" s="49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2.75" customHeight="1">
      <c r="A732" s="49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2.75" customHeight="1">
      <c r="A733" s="49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2.75" customHeight="1">
      <c r="A734" s="49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2.75" customHeight="1">
      <c r="A735" s="49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2.75" customHeight="1">
      <c r="A736" s="49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2.75" customHeight="1">
      <c r="A737" s="49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2.75" customHeight="1">
      <c r="A738" s="49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2.75" customHeight="1">
      <c r="A739" s="49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2.75" customHeight="1">
      <c r="A740" s="49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2.75" customHeight="1">
      <c r="A741" s="49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2.75" customHeight="1">
      <c r="A742" s="49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2.75" customHeight="1">
      <c r="A743" s="49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2.75" customHeight="1">
      <c r="A744" s="49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2.75" customHeight="1">
      <c r="A745" s="49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2.75" customHeight="1">
      <c r="A746" s="49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2.75" customHeight="1">
      <c r="A747" s="49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2.75" customHeight="1">
      <c r="A748" s="49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2.75" customHeight="1">
      <c r="A749" s="49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2.75" customHeight="1">
      <c r="A750" s="49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2.75" customHeight="1">
      <c r="A751" s="49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2.75" customHeight="1">
      <c r="A752" s="49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2.75" customHeight="1">
      <c r="A753" s="49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2.75" customHeight="1">
      <c r="A754" s="49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2.75" customHeight="1">
      <c r="A755" s="49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2.75" customHeight="1">
      <c r="A756" s="49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2.75" customHeight="1">
      <c r="A757" s="49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2.75" customHeight="1">
      <c r="A758" s="49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2.75" customHeight="1">
      <c r="A759" s="49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2.75" customHeight="1">
      <c r="A760" s="49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2.75" customHeight="1">
      <c r="A761" s="49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2.75" customHeight="1">
      <c r="A762" s="49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2.75" customHeight="1">
      <c r="A763" s="49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2.75" customHeight="1">
      <c r="A764" s="49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2.75" customHeight="1">
      <c r="A765" s="49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2.75" customHeight="1">
      <c r="A766" s="49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2.75" customHeight="1">
      <c r="A767" s="49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2.75" customHeight="1">
      <c r="A768" s="49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2.75" customHeight="1">
      <c r="A769" s="49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2.75" customHeight="1">
      <c r="A770" s="49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2.75" customHeight="1">
      <c r="A771" s="49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2.75" customHeight="1">
      <c r="A772" s="49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2.75" customHeight="1">
      <c r="A773" s="49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2.75" customHeight="1">
      <c r="A774" s="49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2.75" customHeight="1">
      <c r="A775" s="49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2.75" customHeight="1">
      <c r="A776" s="49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2.75" customHeight="1">
      <c r="A777" s="49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2.75" customHeight="1">
      <c r="A778" s="49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2.75" customHeight="1">
      <c r="A779" s="49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2.75" customHeight="1">
      <c r="A780" s="49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2.75" customHeight="1">
      <c r="A781" s="49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2.75" customHeight="1">
      <c r="A782" s="49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2.75" customHeight="1">
      <c r="A783" s="49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2.75" customHeight="1">
      <c r="A784" s="49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2.75" customHeight="1">
      <c r="A785" s="49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2.75" customHeight="1">
      <c r="A786" s="49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2.75" customHeight="1">
      <c r="A787" s="49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2.75" customHeight="1">
      <c r="A788" s="49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2.75" customHeight="1">
      <c r="A789" s="49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2.75" customHeight="1">
      <c r="A790" s="49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2.75" customHeight="1">
      <c r="A791" s="49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2.75" customHeight="1">
      <c r="A792" s="49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2.75" customHeight="1">
      <c r="A793" s="49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2.75" customHeight="1">
      <c r="A794" s="49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2.75" customHeight="1">
      <c r="A795" s="49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2.75" customHeight="1">
      <c r="A796" s="49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2.75" customHeight="1">
      <c r="A797" s="49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2.75" customHeight="1">
      <c r="A798" s="49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2.75" customHeight="1">
      <c r="A799" s="49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2.75" customHeight="1">
      <c r="A800" s="49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2.75" customHeight="1">
      <c r="A801" s="49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2.75" customHeight="1">
      <c r="A802" s="49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2.75" customHeight="1">
      <c r="A803" s="49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2.75" customHeight="1">
      <c r="A804" s="49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2.75" customHeight="1">
      <c r="A805" s="49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2.75" customHeight="1">
      <c r="A806" s="49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2.75" customHeight="1">
      <c r="A807" s="49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2.75" customHeight="1">
      <c r="A808" s="49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2.75" customHeight="1">
      <c r="A809" s="49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2.75" customHeight="1">
      <c r="A810" s="49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2.75" customHeight="1">
      <c r="A811" s="49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2.75" customHeight="1">
      <c r="A812" s="49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2.75" customHeight="1">
      <c r="A813" s="49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2.75" customHeight="1">
      <c r="A814" s="49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2.75" customHeight="1">
      <c r="A815" s="49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2.75" customHeight="1">
      <c r="A816" s="49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2.75" customHeight="1">
      <c r="A817" s="49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2.75" customHeight="1">
      <c r="A818" s="49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2.75" customHeight="1">
      <c r="A819" s="49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2.75" customHeight="1">
      <c r="A820" s="49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2.75" customHeight="1">
      <c r="A821" s="49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2.75" customHeight="1">
      <c r="A822" s="49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2.75" customHeight="1">
      <c r="A823" s="49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2.75" customHeight="1">
      <c r="A824" s="49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2.75" customHeight="1">
      <c r="A825" s="49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2.75" customHeight="1">
      <c r="A826" s="49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2.75" customHeight="1">
      <c r="A827" s="49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2.75" customHeight="1">
      <c r="A828" s="49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2.75" customHeight="1">
      <c r="A829" s="49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2.75" customHeight="1">
      <c r="A830" s="49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2.75" customHeight="1">
      <c r="A831" s="49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2.75" customHeight="1">
      <c r="A832" s="49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2.75" customHeight="1">
      <c r="A833" s="49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2.75" customHeight="1">
      <c r="A834" s="49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2.75" customHeight="1">
      <c r="A835" s="49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2.75" customHeight="1">
      <c r="A836" s="49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2.75" customHeight="1">
      <c r="A837" s="49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2.75" customHeight="1">
      <c r="A838" s="49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2.75" customHeight="1">
      <c r="A839" s="49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2.75" customHeight="1">
      <c r="A840" s="49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2.75" customHeight="1">
      <c r="A841" s="49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2.75" customHeight="1">
      <c r="A842" s="49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2.75" customHeight="1">
      <c r="A843" s="49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2.75" customHeight="1">
      <c r="A844" s="49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2.75" customHeight="1">
      <c r="A845" s="49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2.75" customHeight="1">
      <c r="A846" s="49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2.75" customHeight="1">
      <c r="A847" s="49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2.75" customHeight="1">
      <c r="A848" s="49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2.75" customHeight="1">
      <c r="A849" s="49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2.75" customHeight="1">
      <c r="A850" s="49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2.75" customHeight="1">
      <c r="A851" s="49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2.75" customHeight="1">
      <c r="A852" s="49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2.75" customHeight="1">
      <c r="A853" s="49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2.75" customHeight="1">
      <c r="A854" s="49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2.75" customHeight="1">
      <c r="A855" s="49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2.75" customHeight="1">
      <c r="A856" s="49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2.75" customHeight="1">
      <c r="A857" s="49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2.75" customHeight="1">
      <c r="A858" s="49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2.75" customHeight="1">
      <c r="A859" s="49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2.75" customHeight="1">
      <c r="A860" s="49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2.75" customHeight="1">
      <c r="A861" s="49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2.75" customHeight="1">
      <c r="A862" s="49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2.75" customHeight="1">
      <c r="A863" s="49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2.75" customHeight="1">
      <c r="A864" s="49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2.75" customHeight="1">
      <c r="A865" s="49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2.75" customHeight="1">
      <c r="A866" s="49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2.75" customHeight="1">
      <c r="A867" s="49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2.75" customHeight="1">
      <c r="A868" s="49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2.75" customHeight="1">
      <c r="A869" s="49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2.75" customHeight="1">
      <c r="A870" s="49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2.75" customHeight="1">
      <c r="A871" s="49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2.75" customHeight="1">
      <c r="A872" s="49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2.75" customHeight="1">
      <c r="A873" s="49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2.75" customHeight="1">
      <c r="A874" s="49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2.75" customHeight="1">
      <c r="A875" s="49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2.75" customHeight="1">
      <c r="A876" s="49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2.75" customHeight="1">
      <c r="A877" s="49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2.75" customHeight="1">
      <c r="A878" s="49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2.75" customHeight="1">
      <c r="A879" s="49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2.75" customHeight="1">
      <c r="A880" s="49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2.75" customHeight="1">
      <c r="A881" s="49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2.75" customHeight="1">
      <c r="A882" s="49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2.75" customHeight="1">
      <c r="A883" s="49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2.75" customHeight="1">
      <c r="A884" s="49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2.75" customHeight="1">
      <c r="A885" s="49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2.75" customHeight="1">
      <c r="A886" s="49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2.75" customHeight="1">
      <c r="A887" s="49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2.75" customHeight="1">
      <c r="A888" s="49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2.75" customHeight="1">
      <c r="A889" s="49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2.75" customHeight="1">
      <c r="A890" s="49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2.75" customHeight="1">
      <c r="A891" s="49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2.75" customHeight="1">
      <c r="A892" s="49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2.75" customHeight="1">
      <c r="A893" s="49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2.75" customHeight="1">
      <c r="A894" s="49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2.75" customHeight="1">
      <c r="A895" s="49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2.75" customHeight="1">
      <c r="A896" s="49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2.75" customHeight="1">
      <c r="A897" s="49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2.75" customHeight="1">
      <c r="A898" s="49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2.75" customHeight="1">
      <c r="A899" s="49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2.75" customHeight="1">
      <c r="A900" s="49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2.75" customHeight="1">
      <c r="A901" s="49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2.75" customHeight="1">
      <c r="A902" s="49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2.75" customHeight="1">
      <c r="A903" s="49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2.75" customHeight="1">
      <c r="A904" s="49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2.75" customHeight="1">
      <c r="A905" s="49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2.75" customHeight="1">
      <c r="A906" s="49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2.75" customHeight="1">
      <c r="A907" s="49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2.75" customHeight="1">
      <c r="A908" s="49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2.75" customHeight="1">
      <c r="A909" s="49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2.75" customHeight="1">
      <c r="A910" s="49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2.75" customHeight="1">
      <c r="A911" s="49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2.75" customHeight="1">
      <c r="A912" s="49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2.75" customHeight="1">
      <c r="A913" s="49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2.75" customHeight="1">
      <c r="A914" s="49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2.75" customHeight="1">
      <c r="A915" s="49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2.75" customHeight="1">
      <c r="A916" s="49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2.75" customHeight="1">
      <c r="A917" s="49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2.75" customHeight="1">
      <c r="A918" s="49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2.75" customHeight="1">
      <c r="A919" s="49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2.75" customHeight="1">
      <c r="A920" s="49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2.75" customHeight="1">
      <c r="A921" s="49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2.75" customHeight="1">
      <c r="A922" s="49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2.75" customHeight="1">
      <c r="A923" s="49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2.75" customHeight="1">
      <c r="A924" s="49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2.75" customHeight="1">
      <c r="A925" s="49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2.75" customHeight="1">
      <c r="A926" s="49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2.75" customHeight="1">
      <c r="A927" s="49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2.75" customHeight="1">
      <c r="A928" s="49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2.75" customHeight="1">
      <c r="A929" s="49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2.75" customHeight="1">
      <c r="A930" s="49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2.75" customHeight="1">
      <c r="A931" s="49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2.75" customHeight="1">
      <c r="A932" s="49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2.75" customHeight="1">
      <c r="A933" s="49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2.75" customHeight="1">
      <c r="A934" s="49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2.75" customHeight="1">
      <c r="A935" s="49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2.75" customHeight="1">
      <c r="A936" s="49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2.75" customHeight="1">
      <c r="A937" s="49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2.75" customHeight="1">
      <c r="A938" s="49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2.75" customHeight="1">
      <c r="A939" s="49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2.75" customHeight="1">
      <c r="A940" s="49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2.75" customHeight="1">
      <c r="A941" s="49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2.75" customHeight="1">
      <c r="A942" s="49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2.75" customHeight="1">
      <c r="A943" s="49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2.75" customHeight="1">
      <c r="A944" s="49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2.75" customHeight="1">
      <c r="A945" s="49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2.75" customHeight="1">
      <c r="A946" s="49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2.75" customHeight="1">
      <c r="A947" s="49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2.75" customHeight="1">
      <c r="A948" s="49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2.75" customHeight="1">
      <c r="A949" s="49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2.75" customHeight="1">
      <c r="A950" s="49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ht="12.75" customHeight="1">
      <c r="A951" s="49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ht="12.75" customHeight="1">
      <c r="A952" s="49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ht="12.75" customHeight="1">
      <c r="A953" s="49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ht="12.75" customHeight="1">
      <c r="A954" s="49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ht="12.75" customHeight="1">
      <c r="A955" s="49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ht="12.75" customHeight="1">
      <c r="A956" s="49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ht="12.75" customHeight="1">
      <c r="A957" s="49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ht="12.75" customHeight="1">
      <c r="A958" s="49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ht="12.75" customHeight="1">
      <c r="A959" s="49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ht="12.75" customHeight="1">
      <c r="A960" s="49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ht="12.75" customHeight="1">
      <c r="A961" s="49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ht="12.75" customHeight="1">
      <c r="A962" s="49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ht="12.75" customHeight="1">
      <c r="A963" s="49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ht="12.75" customHeight="1">
      <c r="A964" s="49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ht="12.75" customHeight="1">
      <c r="A965" s="49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ht="12.75" customHeight="1">
      <c r="A966" s="49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ht="12.75" customHeight="1">
      <c r="A967" s="49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ht="12.75" customHeight="1">
      <c r="A968" s="49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ht="12.75" customHeight="1">
      <c r="A969" s="49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ht="12.75" customHeight="1">
      <c r="A970" s="49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ht="12.75" customHeight="1">
      <c r="A971" s="49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ht="12.75" customHeight="1">
      <c r="A972" s="49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ht="12.75" customHeight="1">
      <c r="A973" s="49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ht="12.75" customHeight="1">
      <c r="A974" s="49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ht="12.75" customHeight="1">
      <c r="A975" s="49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ht="12.75" customHeight="1">
      <c r="A976" s="49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ht="12.75" customHeight="1">
      <c r="A977" s="49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ht="12.75" customHeight="1">
      <c r="A978" s="49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ht="12.75" customHeight="1">
      <c r="A979" s="49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ht="12.75" customHeight="1">
      <c r="A980" s="49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ht="12.75" customHeight="1">
      <c r="A981" s="49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ht="12.75" customHeight="1">
      <c r="A982" s="49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ht="12.75" customHeight="1">
      <c r="A983" s="49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ht="12.75" customHeight="1">
      <c r="A984" s="49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ht="12.75" customHeight="1">
      <c r="A985" s="49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ht="12.75" customHeight="1">
      <c r="A986" s="49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ht="12.75" customHeight="1">
      <c r="A987" s="49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ht="12.75" customHeight="1">
      <c r="A988" s="49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ht="12.75" customHeight="1">
      <c r="A989" s="49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ht="12.75" customHeight="1">
      <c r="A990" s="49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ht="12.75" customHeight="1">
      <c r="A991" s="49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ht="12.75" customHeight="1">
      <c r="A992" s="49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ht="12.75" customHeight="1">
      <c r="A993" s="49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ht="12.75" customHeight="1">
      <c r="A994" s="49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ht="12.75" customHeight="1">
      <c r="A995" s="49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</sheetData>
  <mergeCells count="2">
    <mergeCell ref="A1:P1"/>
    <mergeCell ref="A2:P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40.86"/>
    <col customWidth="1" min="2" max="2" width="10.57"/>
    <col customWidth="1" hidden="1" min="3" max="15" width="9.29"/>
    <col customWidth="1" hidden="1" min="16" max="16" width="11.14"/>
    <col customWidth="1" min="17" max="17" width="5.0"/>
    <col customWidth="1" min="18" max="18" width="11.43"/>
    <col customWidth="1" min="19" max="19" width="9.14"/>
    <col customWidth="1" min="20" max="25" width="8.71"/>
    <col customWidth="1" min="26" max="26" width="43.0"/>
  </cols>
  <sheetData>
    <row r="1" ht="12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ht="12.75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ht="52.5" customHeight="1">
      <c r="A3" s="42"/>
      <c r="B3" s="43" t="s">
        <v>72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 t="s">
        <v>9</v>
      </c>
      <c r="J3" s="44" t="s">
        <v>10</v>
      </c>
      <c r="K3" s="44" t="s">
        <v>11</v>
      </c>
      <c r="L3" s="44" t="s">
        <v>12</v>
      </c>
      <c r="M3" s="44" t="s">
        <v>13</v>
      </c>
      <c r="N3" s="44" t="s">
        <v>14</v>
      </c>
      <c r="O3" s="44" t="s">
        <v>15</v>
      </c>
      <c r="P3" s="44" t="s">
        <v>51</v>
      </c>
      <c r="Q3" s="45"/>
      <c r="R3" s="43" t="s">
        <v>73</v>
      </c>
      <c r="S3" s="78" t="s">
        <v>74</v>
      </c>
      <c r="Z3" s="45"/>
    </row>
    <row r="4" ht="12.75" customHeight="1">
      <c r="A4" s="46" t="s">
        <v>17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ht="12.75" customHeight="1">
      <c r="A5" s="49" t="s">
        <v>18</v>
      </c>
      <c r="B5" s="50">
        <v>3350.0</v>
      </c>
      <c r="C5" s="51">
        <v>0.0</v>
      </c>
      <c r="D5" s="51">
        <v>0.0</v>
      </c>
      <c r="E5" s="51">
        <v>0.0</v>
      </c>
      <c r="F5" s="51">
        <v>0.0</v>
      </c>
      <c r="G5" s="51">
        <v>0.0</v>
      </c>
      <c r="H5" s="51">
        <v>0.0</v>
      </c>
      <c r="I5" s="51">
        <v>0.0</v>
      </c>
      <c r="J5" s="51">
        <v>0.0</v>
      </c>
      <c r="K5" s="51">
        <v>0.0</v>
      </c>
      <c r="L5" s="51">
        <v>0.0</v>
      </c>
      <c r="M5" s="51">
        <v>0.0</v>
      </c>
      <c r="N5" s="51">
        <v>0.0</v>
      </c>
      <c r="O5" s="52">
        <f>SUM(C5:N5)</f>
        <v>0</v>
      </c>
      <c r="P5" s="53">
        <f>O5-B5</f>
        <v>-3350</v>
      </c>
      <c r="Q5" s="41"/>
      <c r="R5" s="79">
        <v>4344.49</v>
      </c>
      <c r="S5" s="69" t="s">
        <v>75</v>
      </c>
      <c r="T5" s="41"/>
      <c r="U5" s="41"/>
      <c r="V5" s="41"/>
      <c r="W5" s="41"/>
      <c r="X5" s="41"/>
      <c r="Y5" s="41"/>
      <c r="Z5" s="41"/>
    </row>
    <row r="6" ht="12.75" customHeight="1">
      <c r="A6" s="55" t="s">
        <v>76</v>
      </c>
      <c r="B6" s="56">
        <v>2581.68</v>
      </c>
      <c r="C6" s="53">
        <v>0.0</v>
      </c>
      <c r="D6" s="53">
        <v>0.0</v>
      </c>
      <c r="E6" s="53">
        <v>0.0</v>
      </c>
      <c r="F6" s="53">
        <v>0.0</v>
      </c>
      <c r="G6" s="53">
        <v>0.0</v>
      </c>
      <c r="H6" s="53">
        <v>0.0</v>
      </c>
      <c r="I6" s="53">
        <v>0.0</v>
      </c>
      <c r="J6" s="53">
        <v>0.0</v>
      </c>
      <c r="K6" s="53">
        <v>0.0</v>
      </c>
      <c r="L6" s="53">
        <v>0.0</v>
      </c>
      <c r="M6" s="53">
        <v>0.0</v>
      </c>
      <c r="N6" s="53">
        <v>0.0</v>
      </c>
      <c r="O6" s="52"/>
      <c r="P6" s="53"/>
      <c r="Q6" s="41"/>
      <c r="R6" s="79">
        <v>2219.97</v>
      </c>
      <c r="S6" s="41" t="s">
        <v>55</v>
      </c>
      <c r="T6" s="41"/>
      <c r="U6" s="41"/>
      <c r="V6" s="41"/>
      <c r="W6" s="41"/>
      <c r="X6" s="41"/>
      <c r="Y6" s="41"/>
      <c r="Z6" s="41"/>
    </row>
    <row r="7" ht="12.75" customHeight="1">
      <c r="A7" s="74" t="s">
        <v>77</v>
      </c>
      <c r="B7" s="56">
        <v>710.5</v>
      </c>
      <c r="C7" s="51">
        <v>672.05</v>
      </c>
      <c r="D7" s="53">
        <v>0.0</v>
      </c>
      <c r="E7" s="53">
        <v>0.0</v>
      </c>
      <c r="F7" s="53">
        <v>0.0</v>
      </c>
      <c r="G7" s="53">
        <v>0.0</v>
      </c>
      <c r="H7" s="53">
        <v>0.0</v>
      </c>
      <c r="I7" s="53">
        <v>0.0</v>
      </c>
      <c r="J7" s="53">
        <v>0.0</v>
      </c>
      <c r="K7" s="53">
        <v>0.0</v>
      </c>
      <c r="L7" s="53">
        <v>0.0</v>
      </c>
      <c r="M7" s="53">
        <v>0.0</v>
      </c>
      <c r="N7" s="53">
        <v>0.0</v>
      </c>
      <c r="O7" s="52">
        <f t="shared" ref="O7:O8" si="1">SUM(C7:N7)</f>
        <v>672.05</v>
      </c>
      <c r="P7" s="53">
        <f t="shared" ref="P7:P8" si="2">O7-B7</f>
        <v>-38.45</v>
      </c>
      <c r="Q7" s="41"/>
      <c r="R7" s="79">
        <v>623.53</v>
      </c>
      <c r="S7" s="69"/>
      <c r="T7" s="41"/>
      <c r="U7" s="41"/>
      <c r="V7" s="41"/>
      <c r="W7" s="41"/>
      <c r="X7" s="41"/>
      <c r="Y7" s="41"/>
      <c r="Z7" s="41"/>
    </row>
    <row r="8" ht="12.75" customHeight="1">
      <c r="A8" s="57" t="s">
        <v>20</v>
      </c>
      <c r="B8" s="58">
        <v>500.0</v>
      </c>
      <c r="C8" s="59">
        <v>0.0</v>
      </c>
      <c r="D8" s="59">
        <v>0.0</v>
      </c>
      <c r="E8" s="59">
        <v>0.0</v>
      </c>
      <c r="F8" s="59">
        <v>0.0</v>
      </c>
      <c r="G8" s="59">
        <v>0.0</v>
      </c>
      <c r="H8" s="59">
        <v>0.0</v>
      </c>
      <c r="I8" s="59">
        <v>0.0</v>
      </c>
      <c r="J8" s="59">
        <v>0.0</v>
      </c>
      <c r="K8" s="59">
        <v>0.0</v>
      </c>
      <c r="L8" s="59">
        <v>0.0</v>
      </c>
      <c r="M8" s="59">
        <v>0.0</v>
      </c>
      <c r="N8" s="59">
        <v>0.0</v>
      </c>
      <c r="O8" s="60">
        <f t="shared" si="1"/>
        <v>0</v>
      </c>
      <c r="P8" s="59">
        <f t="shared" si="2"/>
        <v>-500</v>
      </c>
      <c r="Q8" s="41"/>
      <c r="R8" s="79">
        <v>411.6</v>
      </c>
      <c r="S8" s="41"/>
      <c r="T8" s="41"/>
      <c r="U8" s="41"/>
      <c r="V8" s="41"/>
      <c r="W8" s="41"/>
      <c r="X8" s="41"/>
      <c r="Y8" s="41"/>
      <c r="Z8" s="41"/>
    </row>
    <row r="9" ht="12.75" customHeight="1">
      <c r="A9" s="61" t="s">
        <v>22</v>
      </c>
      <c r="B9" s="62">
        <f t="shared" ref="B9:P9" si="3">SUM(B5:B8)</f>
        <v>7142.18</v>
      </c>
      <c r="C9" s="62">
        <f t="shared" si="3"/>
        <v>672.05</v>
      </c>
      <c r="D9" s="62">
        <f t="shared" si="3"/>
        <v>0</v>
      </c>
      <c r="E9" s="62">
        <f t="shared" si="3"/>
        <v>0</v>
      </c>
      <c r="F9" s="62">
        <f t="shared" si="3"/>
        <v>0</v>
      </c>
      <c r="G9" s="62">
        <f t="shared" si="3"/>
        <v>0</v>
      </c>
      <c r="H9" s="62">
        <f t="shared" si="3"/>
        <v>0</v>
      </c>
      <c r="I9" s="62">
        <f t="shared" si="3"/>
        <v>0</v>
      </c>
      <c r="J9" s="62">
        <f t="shared" si="3"/>
        <v>0</v>
      </c>
      <c r="K9" s="62">
        <f t="shared" si="3"/>
        <v>0</v>
      </c>
      <c r="L9" s="62">
        <f t="shared" si="3"/>
        <v>0</v>
      </c>
      <c r="M9" s="62">
        <f t="shared" si="3"/>
        <v>0</v>
      </c>
      <c r="N9" s="62">
        <f t="shared" si="3"/>
        <v>0</v>
      </c>
      <c r="O9" s="62">
        <f t="shared" si="3"/>
        <v>672.05</v>
      </c>
      <c r="P9" s="62">
        <f t="shared" si="3"/>
        <v>-3888.45</v>
      </c>
      <c r="Q9" s="48"/>
      <c r="R9" s="79">
        <v>5525.83</v>
      </c>
      <c r="S9" s="48"/>
      <c r="T9" s="48"/>
      <c r="U9" s="48"/>
      <c r="V9" s="48"/>
      <c r="W9" s="48"/>
      <c r="X9" s="48"/>
      <c r="Y9" s="48"/>
      <c r="Z9" s="48"/>
    </row>
    <row r="10" ht="12.75" customHeight="1">
      <c r="A10" s="49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ht="12.75" customHeight="1">
      <c r="A11" s="63" t="s">
        <v>23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ht="12.75" customHeight="1">
      <c r="A12" s="49" t="s">
        <v>24</v>
      </c>
      <c r="B12" s="50">
        <v>1750.0</v>
      </c>
      <c r="C12" s="53">
        <v>0.0</v>
      </c>
      <c r="D12" s="53">
        <v>0.0</v>
      </c>
      <c r="E12" s="53">
        <v>0.0</v>
      </c>
      <c r="F12" s="53">
        <v>0.0</v>
      </c>
      <c r="G12" s="53">
        <v>0.0</v>
      </c>
      <c r="H12" s="53">
        <v>0.0</v>
      </c>
      <c r="I12" s="53">
        <v>0.0</v>
      </c>
      <c r="J12" s="53">
        <v>0.0</v>
      </c>
      <c r="K12" s="53">
        <v>0.0</v>
      </c>
      <c r="L12" s="53">
        <v>0.0</v>
      </c>
      <c r="M12" s="53">
        <v>0.0</v>
      </c>
      <c r="N12" s="53">
        <v>0.0</v>
      </c>
      <c r="O12" s="52">
        <f t="shared" ref="O12:O15" si="4">SUM(C12:N12)</f>
        <v>0</v>
      </c>
      <c r="P12" s="53">
        <f t="shared" ref="P12:P28" si="5">B12-O12</f>
        <v>1750</v>
      </c>
      <c r="Q12" s="41"/>
      <c r="R12" s="79">
        <v>1244.8</v>
      </c>
      <c r="S12" s="41"/>
      <c r="T12" s="41"/>
      <c r="U12" s="41"/>
      <c r="V12" s="41"/>
      <c r="W12" s="41"/>
      <c r="X12" s="41"/>
      <c r="Y12" s="41"/>
      <c r="Z12" s="41"/>
    </row>
    <row r="13" ht="12.75" customHeight="1">
      <c r="A13" s="49" t="s">
        <v>25</v>
      </c>
      <c r="B13" s="56">
        <v>500.0</v>
      </c>
      <c r="C13" s="53">
        <v>0.0</v>
      </c>
      <c r="D13" s="53">
        <v>0.0</v>
      </c>
      <c r="E13" s="53">
        <v>0.0</v>
      </c>
      <c r="F13" s="53">
        <v>0.0</v>
      </c>
      <c r="G13" s="53">
        <v>0.0</v>
      </c>
      <c r="H13" s="53">
        <v>0.0</v>
      </c>
      <c r="I13" s="53">
        <v>0.0</v>
      </c>
      <c r="J13" s="53">
        <v>0.0</v>
      </c>
      <c r="K13" s="53">
        <v>0.0</v>
      </c>
      <c r="L13" s="53">
        <v>0.0</v>
      </c>
      <c r="M13" s="53">
        <v>0.0</v>
      </c>
      <c r="N13" s="53">
        <v>0.0</v>
      </c>
      <c r="O13" s="52">
        <f t="shared" si="4"/>
        <v>0</v>
      </c>
      <c r="P13" s="53">
        <f t="shared" si="5"/>
        <v>500</v>
      </c>
      <c r="Q13" s="41"/>
      <c r="R13" s="79">
        <v>45.33</v>
      </c>
      <c r="S13" s="41"/>
      <c r="T13" s="41"/>
      <c r="U13" s="41"/>
      <c r="V13" s="41"/>
      <c r="W13" s="41"/>
      <c r="X13" s="41"/>
      <c r="Y13" s="41"/>
      <c r="Z13" s="41"/>
    </row>
    <row r="14" ht="12.75" customHeight="1">
      <c r="A14" s="66" t="s">
        <v>26</v>
      </c>
      <c r="B14" s="67">
        <v>500.0</v>
      </c>
      <c r="C14" s="68">
        <v>0.0</v>
      </c>
      <c r="D14" s="68">
        <v>0.0</v>
      </c>
      <c r="E14" s="68">
        <v>0.0</v>
      </c>
      <c r="F14" s="68">
        <v>0.0</v>
      </c>
      <c r="G14" s="68">
        <v>0.0</v>
      </c>
      <c r="H14" s="68">
        <v>0.0</v>
      </c>
      <c r="I14" s="68">
        <v>0.0</v>
      </c>
      <c r="J14" s="68">
        <v>0.0</v>
      </c>
      <c r="K14" s="68">
        <v>0.0</v>
      </c>
      <c r="L14" s="68">
        <v>0.0</v>
      </c>
      <c r="M14" s="68">
        <v>0.0</v>
      </c>
      <c r="N14" s="68">
        <v>0.0</v>
      </c>
      <c r="O14" s="68">
        <f t="shared" si="4"/>
        <v>0</v>
      </c>
      <c r="P14" s="68">
        <f t="shared" si="5"/>
        <v>500</v>
      </c>
      <c r="Q14" s="41"/>
      <c r="R14" s="79">
        <v>262.0</v>
      </c>
      <c r="S14" s="41" t="s">
        <v>56</v>
      </c>
      <c r="T14" s="41"/>
      <c r="U14" s="41"/>
      <c r="V14" s="41"/>
      <c r="W14" s="41"/>
      <c r="X14" s="41"/>
      <c r="Y14" s="41"/>
      <c r="Z14" s="41"/>
    </row>
    <row r="15" ht="12.75" customHeight="1">
      <c r="A15" s="66" t="s">
        <v>57</v>
      </c>
      <c r="B15" s="67">
        <v>1000.0</v>
      </c>
      <c r="C15" s="68">
        <v>0.0</v>
      </c>
      <c r="D15" s="68">
        <v>0.0</v>
      </c>
      <c r="E15" s="68">
        <v>0.0</v>
      </c>
      <c r="F15" s="68">
        <v>0.0</v>
      </c>
      <c r="G15" s="68">
        <v>0.0</v>
      </c>
      <c r="H15" s="68">
        <v>0.0</v>
      </c>
      <c r="I15" s="68">
        <v>0.0</v>
      </c>
      <c r="J15" s="68">
        <v>0.0</v>
      </c>
      <c r="K15" s="68">
        <v>0.0</v>
      </c>
      <c r="L15" s="68">
        <v>0.0</v>
      </c>
      <c r="M15" s="68">
        <v>0.0</v>
      </c>
      <c r="N15" s="68">
        <v>0.0</v>
      </c>
      <c r="O15" s="68">
        <f t="shared" si="4"/>
        <v>0</v>
      </c>
      <c r="P15" s="68">
        <f t="shared" si="5"/>
        <v>1000</v>
      </c>
      <c r="Q15" s="41"/>
      <c r="R15" s="79">
        <v>718.81</v>
      </c>
      <c r="S15" s="41" t="s">
        <v>58</v>
      </c>
      <c r="T15" s="41"/>
      <c r="U15" s="41"/>
      <c r="V15" s="41"/>
      <c r="W15" s="41"/>
      <c r="X15" s="41"/>
      <c r="Y15" s="41"/>
      <c r="Z15" s="41"/>
    </row>
    <row r="16" ht="12.75" customHeight="1">
      <c r="A16" s="80" t="s">
        <v>78</v>
      </c>
      <c r="B16" s="67">
        <v>1081.0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>
        <f t="shared" si="5"/>
        <v>1081</v>
      </c>
      <c r="Q16" s="41"/>
      <c r="R16" s="79">
        <v>2219.97</v>
      </c>
      <c r="S16" s="69" t="s">
        <v>79</v>
      </c>
      <c r="T16" s="41"/>
      <c r="U16" s="41"/>
      <c r="V16" s="41"/>
      <c r="W16" s="41"/>
      <c r="X16" s="41"/>
      <c r="Y16" s="41"/>
      <c r="Z16" s="41"/>
    </row>
    <row r="17" ht="12.75" customHeight="1">
      <c r="A17" s="49" t="s">
        <v>28</v>
      </c>
      <c r="B17" s="50">
        <v>350.0</v>
      </c>
      <c r="C17" s="53">
        <v>0.0</v>
      </c>
      <c r="D17" s="53">
        <v>0.0</v>
      </c>
      <c r="E17" s="53">
        <v>0.0</v>
      </c>
      <c r="F17" s="53">
        <v>0.0</v>
      </c>
      <c r="G17" s="53">
        <v>0.0</v>
      </c>
      <c r="H17" s="53">
        <v>0.0</v>
      </c>
      <c r="I17" s="53">
        <v>0.0</v>
      </c>
      <c r="J17" s="53">
        <v>0.0</v>
      </c>
      <c r="K17" s="53">
        <v>0.0</v>
      </c>
      <c r="L17" s="53">
        <v>0.0</v>
      </c>
      <c r="M17" s="53">
        <v>0.0</v>
      </c>
      <c r="N17" s="53">
        <v>0.0</v>
      </c>
      <c r="O17" s="52">
        <f t="shared" ref="O17:O28" si="6">SUM(C17:N17)</f>
        <v>0</v>
      </c>
      <c r="P17" s="53">
        <f t="shared" si="5"/>
        <v>350</v>
      </c>
      <c r="Q17" s="41"/>
      <c r="R17" s="79">
        <v>150.0</v>
      </c>
      <c r="S17" s="41"/>
      <c r="T17" s="41"/>
      <c r="U17" s="41"/>
      <c r="V17" s="41"/>
      <c r="W17" s="41"/>
      <c r="X17" s="41"/>
      <c r="Y17" s="41"/>
      <c r="Z17" s="41"/>
    </row>
    <row r="18" ht="12.75" customHeight="1">
      <c r="A18" s="49" t="s">
        <v>29</v>
      </c>
      <c r="B18" s="65">
        <v>300.0</v>
      </c>
      <c r="C18" s="53">
        <v>0.0</v>
      </c>
      <c r="D18" s="53">
        <v>0.0</v>
      </c>
      <c r="E18" s="53">
        <v>0.0</v>
      </c>
      <c r="F18" s="53">
        <v>0.0</v>
      </c>
      <c r="G18" s="53">
        <v>0.0</v>
      </c>
      <c r="H18" s="53">
        <v>0.0</v>
      </c>
      <c r="I18" s="53">
        <v>0.0</v>
      </c>
      <c r="J18" s="53">
        <v>0.0</v>
      </c>
      <c r="K18" s="53">
        <v>0.0</v>
      </c>
      <c r="L18" s="53">
        <v>0.0</v>
      </c>
      <c r="M18" s="53">
        <v>0.0</v>
      </c>
      <c r="N18" s="53">
        <v>0.0</v>
      </c>
      <c r="O18" s="52">
        <f t="shared" si="6"/>
        <v>0</v>
      </c>
      <c r="P18" s="53">
        <f t="shared" si="5"/>
        <v>300</v>
      </c>
      <c r="Q18" s="41"/>
      <c r="R18" s="79">
        <v>300.0</v>
      </c>
      <c r="S18" s="69" t="s">
        <v>80</v>
      </c>
      <c r="T18" s="41"/>
      <c r="U18" s="41"/>
      <c r="V18" s="41"/>
      <c r="W18" s="41"/>
      <c r="X18" s="41"/>
      <c r="Y18" s="41"/>
      <c r="Z18" s="41"/>
    </row>
    <row r="19" ht="12.75" customHeight="1">
      <c r="A19" s="49" t="s">
        <v>30</v>
      </c>
      <c r="B19" s="65">
        <v>250.0</v>
      </c>
      <c r="C19" s="53">
        <v>0.0</v>
      </c>
      <c r="D19" s="53">
        <v>0.0</v>
      </c>
      <c r="E19" s="53">
        <v>0.0</v>
      </c>
      <c r="F19" s="53">
        <v>0.0</v>
      </c>
      <c r="G19" s="53">
        <v>0.0</v>
      </c>
      <c r="H19" s="53">
        <v>0.0</v>
      </c>
      <c r="I19" s="53">
        <v>0.0</v>
      </c>
      <c r="J19" s="53">
        <v>0.0</v>
      </c>
      <c r="K19" s="53">
        <v>0.0</v>
      </c>
      <c r="L19" s="53">
        <v>0.0</v>
      </c>
      <c r="M19" s="53">
        <v>0.0</v>
      </c>
      <c r="N19" s="53">
        <v>0.0</v>
      </c>
      <c r="O19" s="52">
        <f t="shared" si="6"/>
        <v>0</v>
      </c>
      <c r="P19" s="53">
        <f t="shared" si="5"/>
        <v>250</v>
      </c>
      <c r="Q19" s="41"/>
      <c r="R19" s="54">
        <f>('2018'!O16+'2019'!O15+'2020'!O17+'2021'!O16+'2022'!O18)/4</f>
        <v>250</v>
      </c>
      <c r="S19" s="41"/>
      <c r="T19" s="41"/>
      <c r="U19" s="41"/>
      <c r="V19" s="41"/>
      <c r="W19" s="41"/>
      <c r="X19" s="41"/>
      <c r="Y19" s="41"/>
      <c r="Z19" s="41"/>
    </row>
    <row r="20" ht="12.75" customHeight="1">
      <c r="A20" s="49" t="s">
        <v>31</v>
      </c>
      <c r="B20" s="50">
        <v>200.0</v>
      </c>
      <c r="C20" s="53">
        <v>0.0</v>
      </c>
      <c r="D20" s="53">
        <v>0.0</v>
      </c>
      <c r="E20" s="53">
        <v>0.0</v>
      </c>
      <c r="F20" s="53">
        <v>0.0</v>
      </c>
      <c r="G20" s="53">
        <v>0.0</v>
      </c>
      <c r="H20" s="53">
        <v>0.0</v>
      </c>
      <c r="I20" s="53">
        <v>0.0</v>
      </c>
      <c r="J20" s="53">
        <v>0.0</v>
      </c>
      <c r="K20" s="53">
        <v>0.0</v>
      </c>
      <c r="L20" s="53">
        <v>0.0</v>
      </c>
      <c r="M20" s="53">
        <v>0.0</v>
      </c>
      <c r="N20" s="53">
        <v>0.0</v>
      </c>
      <c r="O20" s="52">
        <f t="shared" si="6"/>
        <v>0</v>
      </c>
      <c r="P20" s="53">
        <f t="shared" si="5"/>
        <v>200</v>
      </c>
      <c r="Q20" s="41"/>
      <c r="R20" s="79">
        <v>183.95</v>
      </c>
      <c r="S20" s="41"/>
      <c r="T20" s="41"/>
      <c r="U20" s="41"/>
      <c r="V20" s="41"/>
      <c r="W20" s="41"/>
      <c r="X20" s="41"/>
      <c r="Y20" s="41"/>
      <c r="Z20" s="41"/>
    </row>
    <row r="21" ht="12.75" customHeight="1">
      <c r="A21" s="49" t="s">
        <v>32</v>
      </c>
      <c r="B21" s="50">
        <v>180.0</v>
      </c>
      <c r="C21" s="53">
        <v>0.0</v>
      </c>
      <c r="D21" s="53">
        <v>0.0</v>
      </c>
      <c r="E21" s="53">
        <v>0.0</v>
      </c>
      <c r="F21" s="53">
        <v>0.0</v>
      </c>
      <c r="G21" s="53">
        <v>0.0</v>
      </c>
      <c r="H21" s="53">
        <v>0.0</v>
      </c>
      <c r="I21" s="53">
        <v>0.0</v>
      </c>
      <c r="J21" s="53">
        <v>0.0</v>
      </c>
      <c r="K21" s="53">
        <v>0.0</v>
      </c>
      <c r="L21" s="53">
        <v>0.0</v>
      </c>
      <c r="M21" s="53">
        <v>0.0</v>
      </c>
      <c r="N21" s="53">
        <v>0.0</v>
      </c>
      <c r="O21" s="52">
        <f t="shared" si="6"/>
        <v>0</v>
      </c>
      <c r="P21" s="53">
        <f t="shared" si="5"/>
        <v>180</v>
      </c>
      <c r="Q21" s="41"/>
      <c r="R21" s="79">
        <v>171.0</v>
      </c>
      <c r="S21" s="41"/>
      <c r="T21" s="41"/>
      <c r="U21" s="41"/>
      <c r="V21" s="41"/>
      <c r="W21" s="41"/>
      <c r="X21" s="41"/>
      <c r="Y21" s="41"/>
      <c r="Z21" s="41"/>
    </row>
    <row r="22" ht="12.75" customHeight="1">
      <c r="A22" s="49" t="s">
        <v>33</v>
      </c>
      <c r="B22" s="50">
        <v>60.0</v>
      </c>
      <c r="C22" s="53">
        <v>0.0</v>
      </c>
      <c r="D22" s="53">
        <v>0.0</v>
      </c>
      <c r="E22" s="53">
        <v>0.0</v>
      </c>
      <c r="F22" s="53">
        <v>0.0</v>
      </c>
      <c r="G22" s="53">
        <v>0.0</v>
      </c>
      <c r="H22" s="53">
        <v>0.0</v>
      </c>
      <c r="I22" s="53">
        <v>0.0</v>
      </c>
      <c r="J22" s="53">
        <v>0.0</v>
      </c>
      <c r="K22" s="53">
        <v>0.0</v>
      </c>
      <c r="L22" s="53">
        <v>0.0</v>
      </c>
      <c r="M22" s="53">
        <v>0.0</v>
      </c>
      <c r="N22" s="53">
        <v>0.0</v>
      </c>
      <c r="O22" s="52">
        <f t="shared" si="6"/>
        <v>0</v>
      </c>
      <c r="P22" s="53">
        <f t="shared" si="5"/>
        <v>60</v>
      </c>
      <c r="Q22" s="41"/>
      <c r="R22" s="54">
        <f>('2018'!O19+'2019'!O18+'2020'!O20+'2021'!O19+'2022'!O21)/5</f>
        <v>0</v>
      </c>
      <c r="S22" s="69" t="s">
        <v>81</v>
      </c>
      <c r="T22" s="41"/>
      <c r="U22" s="41"/>
      <c r="V22" s="41"/>
      <c r="W22" s="41"/>
      <c r="X22" s="41"/>
      <c r="Y22" s="41"/>
      <c r="Z22" s="41"/>
    </row>
    <row r="23" ht="12.75" customHeight="1">
      <c r="A23" s="49" t="s">
        <v>34</v>
      </c>
      <c r="B23" s="65">
        <v>100.0</v>
      </c>
      <c r="C23" s="53">
        <v>0.0</v>
      </c>
      <c r="D23" s="53">
        <v>0.0</v>
      </c>
      <c r="E23" s="53">
        <v>0.0</v>
      </c>
      <c r="F23" s="53">
        <v>0.0</v>
      </c>
      <c r="G23" s="53">
        <v>0.0</v>
      </c>
      <c r="H23" s="53">
        <v>0.0</v>
      </c>
      <c r="I23" s="53">
        <v>0.0</v>
      </c>
      <c r="J23" s="53">
        <v>0.0</v>
      </c>
      <c r="K23" s="53">
        <v>0.0</v>
      </c>
      <c r="L23" s="53">
        <v>0.0</v>
      </c>
      <c r="M23" s="53">
        <v>0.0</v>
      </c>
      <c r="N23" s="53">
        <v>0.0</v>
      </c>
      <c r="O23" s="52">
        <f t="shared" si="6"/>
        <v>0</v>
      </c>
      <c r="P23" s="53">
        <f t="shared" si="5"/>
        <v>100</v>
      </c>
      <c r="Q23" s="41"/>
      <c r="R23" s="54"/>
      <c r="S23" s="69" t="s">
        <v>81</v>
      </c>
      <c r="T23" s="41"/>
      <c r="U23" s="41"/>
      <c r="V23" s="41"/>
      <c r="W23" s="41"/>
      <c r="X23" s="41"/>
      <c r="Y23" s="41"/>
      <c r="Z23" s="41"/>
    </row>
    <row r="24" ht="12.75" customHeight="1">
      <c r="A24" s="49" t="s">
        <v>35</v>
      </c>
      <c r="B24" s="50">
        <v>120.0</v>
      </c>
      <c r="C24" s="53">
        <v>0.0</v>
      </c>
      <c r="D24" s="53">
        <v>0.0</v>
      </c>
      <c r="E24" s="53">
        <v>0.0</v>
      </c>
      <c r="F24" s="53">
        <v>0.0</v>
      </c>
      <c r="G24" s="53">
        <v>0.0</v>
      </c>
      <c r="H24" s="53">
        <v>0.0</v>
      </c>
      <c r="I24" s="53">
        <v>0.0</v>
      </c>
      <c r="J24" s="53">
        <v>0.0</v>
      </c>
      <c r="K24" s="53">
        <v>0.0</v>
      </c>
      <c r="L24" s="53">
        <v>0.0</v>
      </c>
      <c r="M24" s="53">
        <v>0.0</v>
      </c>
      <c r="N24" s="53">
        <v>0.0</v>
      </c>
      <c r="O24" s="52">
        <f t="shared" si="6"/>
        <v>0</v>
      </c>
      <c r="P24" s="53">
        <f t="shared" si="5"/>
        <v>120</v>
      </c>
      <c r="Q24" s="41"/>
      <c r="R24" s="79">
        <v>135.0</v>
      </c>
      <c r="S24" s="41" t="s">
        <v>63</v>
      </c>
      <c r="T24" s="41"/>
      <c r="U24" s="41"/>
      <c r="V24" s="41"/>
      <c r="W24" s="41"/>
      <c r="X24" s="41"/>
      <c r="Y24" s="41"/>
      <c r="Z24" s="41"/>
    </row>
    <row r="25" ht="12.75" customHeight="1">
      <c r="A25" s="49" t="s">
        <v>36</v>
      </c>
      <c r="B25" s="65">
        <v>670.0</v>
      </c>
      <c r="C25" s="53">
        <v>0.0</v>
      </c>
      <c r="D25" s="53">
        <v>0.0</v>
      </c>
      <c r="E25" s="53">
        <v>0.0</v>
      </c>
      <c r="F25" s="53">
        <v>0.0</v>
      </c>
      <c r="G25" s="53">
        <v>0.0</v>
      </c>
      <c r="H25" s="53">
        <v>0.0</v>
      </c>
      <c r="I25" s="53">
        <v>0.0</v>
      </c>
      <c r="J25" s="53">
        <v>0.0</v>
      </c>
      <c r="K25" s="53">
        <v>0.0</v>
      </c>
      <c r="L25" s="53">
        <v>0.0</v>
      </c>
      <c r="M25" s="53">
        <v>0.0</v>
      </c>
      <c r="N25" s="53">
        <v>0.0</v>
      </c>
      <c r="O25" s="52">
        <f t="shared" si="6"/>
        <v>0</v>
      </c>
      <c r="P25" s="53">
        <f t="shared" si="5"/>
        <v>670</v>
      </c>
      <c r="Q25" s="41"/>
      <c r="R25" s="79">
        <v>496.02</v>
      </c>
      <c r="S25" s="69" t="s">
        <v>64</v>
      </c>
      <c r="T25" s="41"/>
      <c r="U25" s="41"/>
      <c r="V25" s="41"/>
      <c r="W25" s="41"/>
      <c r="X25" s="41"/>
      <c r="Y25" s="41"/>
      <c r="Z25" s="41"/>
    </row>
    <row r="26" ht="12.75" customHeight="1">
      <c r="A26" s="49" t="s">
        <v>37</v>
      </c>
      <c r="B26" s="65">
        <v>450.0</v>
      </c>
      <c r="C26" s="53">
        <v>0.0</v>
      </c>
      <c r="D26" s="53">
        <v>0.0</v>
      </c>
      <c r="E26" s="53">
        <v>0.0</v>
      </c>
      <c r="F26" s="53">
        <v>0.0</v>
      </c>
      <c r="G26" s="53">
        <v>0.0</v>
      </c>
      <c r="H26" s="53">
        <v>0.0</v>
      </c>
      <c r="I26" s="53">
        <v>0.0</v>
      </c>
      <c r="J26" s="53">
        <v>0.0</v>
      </c>
      <c r="K26" s="53">
        <v>0.0</v>
      </c>
      <c r="L26" s="53">
        <v>0.0</v>
      </c>
      <c r="M26" s="53">
        <v>0.0</v>
      </c>
      <c r="N26" s="53">
        <v>0.0</v>
      </c>
      <c r="O26" s="52">
        <f t="shared" si="6"/>
        <v>0</v>
      </c>
      <c r="P26" s="53">
        <f t="shared" si="5"/>
        <v>450</v>
      </c>
      <c r="Q26" s="41"/>
      <c r="R26" s="79">
        <v>98.81</v>
      </c>
      <c r="S26" s="69" t="s">
        <v>65</v>
      </c>
      <c r="T26" s="41"/>
      <c r="U26" s="41"/>
      <c r="V26" s="41"/>
      <c r="W26" s="41"/>
      <c r="X26" s="41"/>
      <c r="Y26" s="41"/>
      <c r="Z26" s="41"/>
    </row>
    <row r="27" ht="12.75" customHeight="1">
      <c r="A27" s="49" t="s">
        <v>38</v>
      </c>
      <c r="B27" s="65">
        <v>670.0</v>
      </c>
      <c r="C27" s="53">
        <v>0.0</v>
      </c>
      <c r="D27" s="53">
        <v>0.0</v>
      </c>
      <c r="E27" s="53">
        <v>0.0</v>
      </c>
      <c r="F27" s="53">
        <v>0.0</v>
      </c>
      <c r="G27" s="53">
        <v>0.0</v>
      </c>
      <c r="H27" s="53">
        <v>0.0</v>
      </c>
      <c r="I27" s="53">
        <v>0.0</v>
      </c>
      <c r="J27" s="53">
        <v>0.0</v>
      </c>
      <c r="K27" s="53">
        <v>0.0</v>
      </c>
      <c r="L27" s="53">
        <v>0.0</v>
      </c>
      <c r="M27" s="53">
        <v>0.0</v>
      </c>
      <c r="N27" s="53">
        <v>0.0</v>
      </c>
      <c r="O27" s="52">
        <f t="shared" si="6"/>
        <v>0</v>
      </c>
      <c r="P27" s="53">
        <f t="shared" si="5"/>
        <v>670</v>
      </c>
      <c r="Q27" s="41"/>
      <c r="R27" s="79">
        <v>292.84</v>
      </c>
      <c r="S27" s="69" t="s">
        <v>66</v>
      </c>
      <c r="T27" s="41"/>
      <c r="U27" s="41"/>
      <c r="V27" s="41"/>
      <c r="W27" s="41"/>
      <c r="X27" s="41"/>
      <c r="Y27" s="41"/>
      <c r="Z27" s="41"/>
    </row>
    <row r="28" ht="12.75" customHeight="1">
      <c r="A28" s="57" t="s">
        <v>39</v>
      </c>
      <c r="B28" s="70">
        <v>450.0</v>
      </c>
      <c r="C28" s="59">
        <v>0.0</v>
      </c>
      <c r="D28" s="59">
        <v>0.0</v>
      </c>
      <c r="E28" s="59">
        <v>0.0</v>
      </c>
      <c r="F28" s="59">
        <v>0.0</v>
      </c>
      <c r="G28" s="59">
        <v>0.0</v>
      </c>
      <c r="H28" s="59">
        <v>0.0</v>
      </c>
      <c r="I28" s="59">
        <v>0.0</v>
      </c>
      <c r="J28" s="59">
        <v>0.0</v>
      </c>
      <c r="K28" s="59">
        <v>0.0</v>
      </c>
      <c r="L28" s="59">
        <v>0.0</v>
      </c>
      <c r="M28" s="59">
        <v>0.0</v>
      </c>
      <c r="N28" s="59">
        <v>0.0</v>
      </c>
      <c r="O28" s="60">
        <f t="shared" si="6"/>
        <v>0</v>
      </c>
      <c r="P28" s="59">
        <f t="shared" si="5"/>
        <v>450</v>
      </c>
      <c r="Q28" s="41"/>
      <c r="R28" s="79">
        <v>144.06</v>
      </c>
      <c r="S28" s="69" t="s">
        <v>67</v>
      </c>
      <c r="T28" s="41"/>
      <c r="U28" s="41"/>
      <c r="V28" s="41"/>
      <c r="W28" s="41"/>
      <c r="X28" s="41"/>
      <c r="Y28" s="41"/>
      <c r="Z28" s="41"/>
    </row>
    <row r="29" ht="12.75" customHeight="1">
      <c r="A29" s="71" t="s">
        <v>43</v>
      </c>
      <c r="B29" s="72">
        <f t="shared" ref="B29:P29" si="7">SUM(B12:B28)</f>
        <v>8631</v>
      </c>
      <c r="C29" s="72">
        <f t="shared" si="7"/>
        <v>0</v>
      </c>
      <c r="D29" s="72">
        <f t="shared" si="7"/>
        <v>0</v>
      </c>
      <c r="E29" s="72">
        <f t="shared" si="7"/>
        <v>0</v>
      </c>
      <c r="F29" s="72">
        <f t="shared" si="7"/>
        <v>0</v>
      </c>
      <c r="G29" s="72">
        <f t="shared" si="7"/>
        <v>0</v>
      </c>
      <c r="H29" s="72">
        <f t="shared" si="7"/>
        <v>0</v>
      </c>
      <c r="I29" s="72">
        <f t="shared" si="7"/>
        <v>0</v>
      </c>
      <c r="J29" s="72">
        <f t="shared" si="7"/>
        <v>0</v>
      </c>
      <c r="K29" s="72">
        <f t="shared" si="7"/>
        <v>0</v>
      </c>
      <c r="L29" s="72">
        <f t="shared" si="7"/>
        <v>0</v>
      </c>
      <c r="M29" s="72">
        <f t="shared" si="7"/>
        <v>0</v>
      </c>
      <c r="N29" s="72">
        <f t="shared" si="7"/>
        <v>0</v>
      </c>
      <c r="O29" s="72">
        <f t="shared" si="7"/>
        <v>0</v>
      </c>
      <c r="P29" s="72">
        <f t="shared" si="7"/>
        <v>8631</v>
      </c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ht="12.75" customHeight="1">
      <c r="A30" s="49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ht="12.75" customHeight="1">
      <c r="A31" s="49" t="s">
        <v>44</v>
      </c>
      <c r="B31" s="51">
        <v>2581.0</v>
      </c>
      <c r="C31" s="53" t="str">
        <f t="shared" ref="C31:N31" si="8">#REF!</f>
        <v>#REF!</v>
      </c>
      <c r="D31" s="53" t="str">
        <f t="shared" si="8"/>
        <v>#REF!</v>
      </c>
      <c r="E31" s="53" t="str">
        <f t="shared" si="8"/>
        <v>#REF!</v>
      </c>
      <c r="F31" s="53" t="str">
        <f t="shared" si="8"/>
        <v>#REF!</v>
      </c>
      <c r="G31" s="53" t="str">
        <f t="shared" si="8"/>
        <v>#REF!</v>
      </c>
      <c r="H31" s="53" t="str">
        <f t="shared" si="8"/>
        <v>#REF!</v>
      </c>
      <c r="I31" s="53" t="str">
        <f t="shared" si="8"/>
        <v>#REF!</v>
      </c>
      <c r="J31" s="53" t="str">
        <f t="shared" si="8"/>
        <v>#REF!</v>
      </c>
      <c r="K31" s="53" t="str">
        <f t="shared" si="8"/>
        <v>#REF!</v>
      </c>
      <c r="L31" s="53" t="str">
        <f t="shared" si="8"/>
        <v>#REF!</v>
      </c>
      <c r="M31" s="53" t="str">
        <f t="shared" si="8"/>
        <v>#REF!</v>
      </c>
      <c r="N31" s="53" t="str">
        <f t="shared" si="8"/>
        <v>#REF!</v>
      </c>
      <c r="O31" s="73"/>
      <c r="P31" s="73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ht="12.75" customHeight="1">
      <c r="A32" s="74" t="s">
        <v>82</v>
      </c>
      <c r="B32" s="53">
        <f t="shared" ref="B32:O32" si="9">B9</f>
        <v>7142.18</v>
      </c>
      <c r="C32" s="53">
        <f t="shared" si="9"/>
        <v>672.05</v>
      </c>
      <c r="D32" s="53">
        <f t="shared" si="9"/>
        <v>0</v>
      </c>
      <c r="E32" s="53">
        <f t="shared" si="9"/>
        <v>0</v>
      </c>
      <c r="F32" s="53">
        <f t="shared" si="9"/>
        <v>0</v>
      </c>
      <c r="G32" s="53">
        <f t="shared" si="9"/>
        <v>0</v>
      </c>
      <c r="H32" s="53">
        <f t="shared" si="9"/>
        <v>0</v>
      </c>
      <c r="I32" s="53">
        <f t="shared" si="9"/>
        <v>0</v>
      </c>
      <c r="J32" s="53">
        <f t="shared" si="9"/>
        <v>0</v>
      </c>
      <c r="K32" s="53">
        <f t="shared" si="9"/>
        <v>0</v>
      </c>
      <c r="L32" s="53">
        <f t="shared" si="9"/>
        <v>0</v>
      </c>
      <c r="M32" s="53">
        <f t="shared" si="9"/>
        <v>0</v>
      </c>
      <c r="N32" s="53">
        <f t="shared" si="9"/>
        <v>0</v>
      </c>
      <c r="O32" s="53">
        <f t="shared" si="9"/>
        <v>672.05</v>
      </c>
      <c r="P32" s="53">
        <f>O32-B32</f>
        <v>-6470.13</v>
      </c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ht="12.75" customHeight="1">
      <c r="A33" s="75" t="s">
        <v>69</v>
      </c>
      <c r="B33" s="59">
        <f t="shared" ref="B33:O33" si="10">B29</f>
        <v>8631</v>
      </c>
      <c r="C33" s="53">
        <f t="shared" si="10"/>
        <v>0</v>
      </c>
      <c r="D33" s="53">
        <f t="shared" si="10"/>
        <v>0</v>
      </c>
      <c r="E33" s="53">
        <f t="shared" si="10"/>
        <v>0</v>
      </c>
      <c r="F33" s="53">
        <f t="shared" si="10"/>
        <v>0</v>
      </c>
      <c r="G33" s="53">
        <f t="shared" si="10"/>
        <v>0</v>
      </c>
      <c r="H33" s="53">
        <f t="shared" si="10"/>
        <v>0</v>
      </c>
      <c r="I33" s="53">
        <f t="shared" si="10"/>
        <v>0</v>
      </c>
      <c r="J33" s="53">
        <f t="shared" si="10"/>
        <v>0</v>
      </c>
      <c r="K33" s="53">
        <f t="shared" si="10"/>
        <v>0</v>
      </c>
      <c r="L33" s="53">
        <f t="shared" si="10"/>
        <v>0</v>
      </c>
      <c r="M33" s="53">
        <f t="shared" si="10"/>
        <v>0</v>
      </c>
      <c r="N33" s="53">
        <f t="shared" si="10"/>
        <v>0</v>
      </c>
      <c r="O33" s="53">
        <f t="shared" si="10"/>
        <v>0</v>
      </c>
      <c r="P33" s="53">
        <f>B33-O33</f>
        <v>8631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ht="12.75" customHeight="1">
      <c r="A34" s="55" t="s">
        <v>70</v>
      </c>
      <c r="B34" s="76">
        <f>B32-B33</f>
        <v>-1488.82</v>
      </c>
      <c r="C34" s="76" t="str">
        <f t="shared" ref="C34:N34" si="11">#REF!-C36</f>
        <v>#REF!</v>
      </c>
      <c r="D34" s="76" t="str">
        <f t="shared" si="11"/>
        <v>#REF!</v>
      </c>
      <c r="E34" s="76" t="str">
        <f t="shared" si="11"/>
        <v>#REF!</v>
      </c>
      <c r="F34" s="76" t="str">
        <f t="shared" si="11"/>
        <v>#REF!</v>
      </c>
      <c r="G34" s="76" t="str">
        <f t="shared" si="11"/>
        <v>#REF!</v>
      </c>
      <c r="H34" s="76" t="str">
        <f t="shared" si="11"/>
        <v>#REF!</v>
      </c>
      <c r="I34" s="76" t="str">
        <f t="shared" si="11"/>
        <v>#REF!</v>
      </c>
      <c r="J34" s="76" t="str">
        <f t="shared" si="11"/>
        <v>#REF!</v>
      </c>
      <c r="K34" s="76" t="str">
        <f t="shared" si="11"/>
        <v>#REF!</v>
      </c>
      <c r="L34" s="76" t="str">
        <f t="shared" si="11"/>
        <v>#REF!</v>
      </c>
      <c r="M34" s="76" t="str">
        <f t="shared" si="11"/>
        <v>#REF!</v>
      </c>
      <c r="N34" s="76" t="str">
        <f t="shared" si="11"/>
        <v>#REF!</v>
      </c>
      <c r="O34" s="77"/>
      <c r="P34" s="77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ht="12.75" customHeight="1">
      <c r="A35" s="4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ht="12.75" customHeight="1">
      <c r="A36" s="57" t="s">
        <v>48</v>
      </c>
      <c r="B36" s="59">
        <v>3500.0</v>
      </c>
      <c r="C36" s="53">
        <v>3500.0</v>
      </c>
      <c r="D36" s="53">
        <v>3500.0</v>
      </c>
      <c r="E36" s="53">
        <v>3500.0</v>
      </c>
      <c r="F36" s="53">
        <v>3500.0</v>
      </c>
      <c r="G36" s="53">
        <v>3500.0</v>
      </c>
      <c r="H36" s="53">
        <v>3500.0</v>
      </c>
      <c r="I36" s="53">
        <v>3500.0</v>
      </c>
      <c r="J36" s="53">
        <v>3500.0</v>
      </c>
      <c r="K36" s="53">
        <v>3500.0</v>
      </c>
      <c r="L36" s="53">
        <v>3500.0</v>
      </c>
      <c r="M36" s="53">
        <v>3500.0</v>
      </c>
      <c r="N36" s="53">
        <v>3500.0</v>
      </c>
      <c r="O36" s="73"/>
      <c r="P36" s="73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2.75" customHeight="1">
      <c r="A37" s="49"/>
      <c r="B37" s="69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ht="12.75" customHeight="1">
      <c r="A38" s="4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2.75" customHeight="1">
      <c r="A39" s="4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2.75" customHeight="1">
      <c r="A40" s="4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ht="12.75" customHeight="1">
      <c r="A41" s="4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ht="12.75" customHeight="1">
      <c r="A42" s="4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ht="12.75" customHeight="1">
      <c r="A43" s="49"/>
      <c r="B43" s="69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ht="12.75" customHeight="1">
      <c r="A44" s="4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2.75" customHeight="1">
      <c r="A45" s="4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ht="12.75" customHeight="1">
      <c r="A46" s="4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ht="12.75" customHeight="1">
      <c r="A47" s="4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ht="12.75" customHeight="1">
      <c r="A48" s="4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ht="12.75" customHeight="1">
      <c r="A49" s="4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ht="12.75" customHeight="1">
      <c r="A50" s="4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ht="12.75" customHeight="1">
      <c r="A51" s="4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ht="12.75" customHeight="1">
      <c r="A52" s="4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ht="12.75" customHeight="1">
      <c r="A53" s="4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ht="12.75" customHeight="1">
      <c r="A54" s="4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ht="12.75" customHeight="1">
      <c r="A55" s="4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ht="12.75" customHeight="1">
      <c r="A56" s="4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ht="12.75" customHeight="1">
      <c r="A57" s="4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ht="12.75" customHeight="1">
      <c r="A58" s="4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ht="12.75" customHeight="1">
      <c r="A59" s="4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ht="12.75" customHeight="1">
      <c r="A60" s="4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ht="12.75" customHeight="1">
      <c r="A61" s="4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ht="12.75" customHeight="1">
      <c r="A62" s="4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ht="12.75" customHeight="1">
      <c r="A63" s="4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ht="12.75" customHeight="1">
      <c r="A64" s="4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2.75" customHeight="1">
      <c r="A65" s="4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ht="12.75" customHeight="1">
      <c r="A66" s="4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ht="12.75" customHeight="1">
      <c r="A67" s="4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ht="12.75" customHeight="1">
      <c r="A68" s="4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ht="12.75" customHeight="1">
      <c r="A69" s="4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ht="12.75" customHeight="1">
      <c r="A70" s="4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ht="12.75" customHeight="1">
      <c r="A71" s="4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ht="12.75" customHeight="1">
      <c r="A72" s="4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ht="12.75" customHeight="1">
      <c r="A73" s="4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ht="12.75" customHeight="1">
      <c r="A74" s="4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ht="12.75" customHeight="1">
      <c r="A75" s="4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ht="12.75" customHeight="1">
      <c r="A76" s="4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ht="12.75" customHeight="1">
      <c r="A77" s="4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ht="12.75" customHeight="1">
      <c r="A78" s="4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ht="12.75" customHeight="1">
      <c r="A79" s="4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ht="12.75" customHeight="1">
      <c r="A80" s="4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ht="12.75" customHeight="1">
      <c r="A81" s="4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ht="12.75" customHeight="1">
      <c r="A82" s="4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ht="12.75" customHeight="1">
      <c r="A83" s="4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ht="12.75" customHeight="1">
      <c r="A84" s="4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ht="12.75" customHeight="1">
      <c r="A85" s="4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ht="12.75" customHeight="1">
      <c r="A86" s="4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ht="12.75" customHeight="1">
      <c r="A87" s="4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ht="12.75" customHeight="1">
      <c r="A88" s="4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ht="12.75" customHeight="1">
      <c r="A89" s="4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ht="12.75" customHeight="1">
      <c r="A90" s="4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ht="12.75" customHeight="1">
      <c r="A91" s="4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ht="12.75" customHeight="1">
      <c r="A92" s="4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ht="12.75" customHeight="1">
      <c r="A93" s="4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ht="12.75" customHeight="1">
      <c r="A94" s="4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ht="12.75" customHeight="1">
      <c r="A95" s="4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ht="12.75" customHeight="1">
      <c r="A96" s="4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ht="12.75" customHeight="1">
      <c r="A97" s="4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ht="12.75" customHeight="1">
      <c r="A98" s="4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ht="12.75" customHeight="1">
      <c r="A99" s="4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ht="12.75" customHeight="1">
      <c r="A100" s="4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ht="12.75" customHeight="1">
      <c r="A101" s="4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ht="12.75" customHeight="1">
      <c r="A102" s="4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ht="12.75" customHeight="1">
      <c r="A103" s="4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ht="12.75" customHeight="1">
      <c r="A104" s="4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ht="12.75" customHeight="1">
      <c r="A105" s="4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ht="12.75" customHeight="1">
      <c r="A106" s="4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ht="12.75" customHeight="1">
      <c r="A107" s="4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ht="12.75" customHeight="1">
      <c r="A108" s="4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ht="12.75" customHeight="1">
      <c r="A109" s="4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ht="12.75" customHeight="1">
      <c r="A110" s="4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ht="12.75" customHeight="1">
      <c r="A111" s="4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ht="12.75" customHeight="1">
      <c r="A112" s="4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ht="12.75" customHeight="1">
      <c r="A113" s="4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ht="12.75" customHeight="1">
      <c r="A114" s="4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ht="12.75" customHeight="1">
      <c r="A115" s="4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ht="12.75" customHeight="1">
      <c r="A116" s="4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ht="12.75" customHeight="1">
      <c r="A117" s="4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ht="12.75" customHeight="1">
      <c r="A118" s="4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ht="12.75" customHeight="1">
      <c r="A119" s="4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ht="12.75" customHeight="1">
      <c r="A120" s="4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ht="12.75" customHeight="1">
      <c r="A121" s="4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ht="12.75" customHeight="1">
      <c r="A122" s="4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ht="12.75" customHeight="1">
      <c r="A123" s="4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ht="12.75" customHeight="1">
      <c r="A124" s="4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ht="12.75" customHeight="1">
      <c r="A125" s="4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ht="12.75" customHeight="1">
      <c r="A126" s="4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ht="12.75" customHeight="1">
      <c r="A127" s="4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ht="12.75" customHeight="1">
      <c r="A128" s="4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ht="12.75" customHeight="1">
      <c r="A129" s="4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ht="12.75" customHeight="1">
      <c r="A130" s="4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ht="12.75" customHeight="1">
      <c r="A131" s="4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ht="12.75" customHeight="1">
      <c r="A132" s="4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ht="12.75" customHeight="1">
      <c r="A133" s="4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ht="12.75" customHeight="1">
      <c r="A134" s="4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ht="12.75" customHeight="1">
      <c r="A135" s="4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ht="12.75" customHeight="1">
      <c r="A136" s="4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ht="12.75" customHeight="1">
      <c r="A137" s="4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ht="12.75" customHeight="1">
      <c r="A138" s="4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ht="12.75" customHeight="1">
      <c r="A139" s="4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ht="12.75" customHeight="1">
      <c r="A140" s="4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ht="12.75" customHeight="1">
      <c r="A141" s="4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ht="12.75" customHeight="1">
      <c r="A142" s="4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ht="12.75" customHeight="1">
      <c r="A143" s="4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ht="12.75" customHeight="1">
      <c r="A144" s="4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ht="12.75" customHeight="1">
      <c r="A145" s="4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ht="12.75" customHeight="1">
      <c r="A146" s="49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ht="12.75" customHeight="1">
      <c r="A147" s="49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ht="12.75" customHeight="1">
      <c r="A148" s="49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ht="12.75" customHeight="1">
      <c r="A149" s="49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ht="12.75" customHeight="1">
      <c r="A150" s="49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ht="12.75" customHeight="1">
      <c r="A151" s="49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ht="12.75" customHeight="1">
      <c r="A152" s="49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ht="12.75" customHeight="1">
      <c r="A153" s="49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ht="12.75" customHeight="1">
      <c r="A154" s="49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ht="12.75" customHeight="1">
      <c r="A155" s="49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ht="12.75" customHeight="1">
      <c r="A156" s="49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ht="12.75" customHeight="1">
      <c r="A157" s="49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ht="12.75" customHeight="1">
      <c r="A158" s="49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ht="12.75" customHeight="1">
      <c r="A159" s="49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ht="12.75" customHeight="1">
      <c r="A160" s="49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ht="12.75" customHeight="1">
      <c r="A161" s="49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ht="12.75" customHeight="1">
      <c r="A162" s="49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ht="12.75" customHeight="1">
      <c r="A163" s="4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ht="12.75" customHeight="1">
      <c r="A164" s="49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ht="12.75" customHeight="1">
      <c r="A165" s="49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ht="12.75" customHeight="1">
      <c r="A166" s="49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ht="12.75" customHeight="1">
      <c r="A167" s="4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ht="12.75" customHeight="1">
      <c r="A168" s="49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ht="12.75" customHeight="1">
      <c r="A169" s="49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ht="12.75" customHeight="1">
      <c r="A170" s="49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ht="12.75" customHeight="1">
      <c r="A171" s="49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ht="12.75" customHeight="1">
      <c r="A172" s="49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ht="12.75" customHeight="1">
      <c r="A173" s="49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ht="12.75" customHeight="1">
      <c r="A174" s="49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ht="12.75" customHeight="1">
      <c r="A175" s="49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ht="12.75" customHeight="1">
      <c r="A176" s="49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ht="12.75" customHeight="1">
      <c r="A177" s="49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ht="12.75" customHeight="1">
      <c r="A178" s="49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ht="12.75" customHeight="1">
      <c r="A179" s="49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ht="12.75" customHeight="1">
      <c r="A180" s="49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ht="12.75" customHeight="1">
      <c r="A181" s="49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ht="12.75" customHeight="1">
      <c r="A182" s="49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ht="12.75" customHeight="1">
      <c r="A183" s="49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ht="12.75" customHeight="1">
      <c r="A184" s="49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ht="12.75" customHeight="1">
      <c r="A185" s="49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ht="12.75" customHeight="1">
      <c r="A186" s="49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ht="12.75" customHeight="1">
      <c r="A187" s="49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ht="12.75" customHeight="1">
      <c r="A188" s="49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ht="12.75" customHeight="1">
      <c r="A189" s="49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ht="12.75" customHeight="1">
      <c r="A190" s="49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ht="12.75" customHeight="1">
      <c r="A191" s="49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ht="12.75" customHeight="1">
      <c r="A192" s="49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ht="12.75" customHeight="1">
      <c r="A193" s="49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ht="12.75" customHeight="1">
      <c r="A194" s="49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ht="12.75" customHeight="1">
      <c r="A195" s="49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ht="12.75" customHeight="1">
      <c r="A196" s="49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ht="12.75" customHeight="1">
      <c r="A197" s="49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ht="12.75" customHeight="1">
      <c r="A198" s="49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ht="12.75" customHeight="1">
      <c r="A199" s="49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ht="12.75" customHeight="1">
      <c r="A200" s="49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ht="12.75" customHeight="1">
      <c r="A201" s="49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ht="12.75" customHeight="1">
      <c r="A202" s="49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ht="12.75" customHeight="1">
      <c r="A203" s="49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ht="12.75" customHeight="1">
      <c r="A204" s="49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ht="12.75" customHeight="1">
      <c r="A205" s="49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ht="12.75" customHeight="1">
      <c r="A206" s="49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ht="12.75" customHeight="1">
      <c r="A207" s="49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ht="12.75" customHeight="1">
      <c r="A208" s="49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ht="12.75" customHeight="1">
      <c r="A209" s="49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ht="12.75" customHeight="1">
      <c r="A210" s="49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ht="12.75" customHeight="1">
      <c r="A211" s="49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ht="12.75" customHeight="1">
      <c r="A212" s="49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ht="12.75" customHeight="1">
      <c r="A213" s="49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2.75" customHeight="1">
      <c r="A214" s="49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ht="12.75" customHeight="1">
      <c r="A215" s="49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ht="12.75" customHeight="1">
      <c r="A216" s="49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ht="12.75" customHeight="1">
      <c r="A217" s="49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ht="12.75" customHeight="1">
      <c r="A218" s="49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ht="12.75" customHeight="1">
      <c r="A219" s="49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ht="12.75" customHeight="1">
      <c r="A220" s="49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ht="12.75" customHeight="1">
      <c r="A221" s="49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ht="12.75" customHeight="1">
      <c r="A222" s="49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ht="12.75" customHeight="1">
      <c r="A223" s="49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2.75" customHeight="1">
      <c r="A224" s="49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2.75" customHeight="1">
      <c r="A225" s="49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2.75" customHeight="1">
      <c r="A226" s="49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2.75" customHeight="1">
      <c r="A227" s="49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2.75" customHeight="1">
      <c r="A228" s="49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2.75" customHeight="1">
      <c r="A229" s="49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2.75" customHeight="1">
      <c r="A230" s="49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2.75" customHeight="1">
      <c r="A231" s="49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2.75" customHeight="1">
      <c r="A232" s="49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2.75" customHeight="1">
      <c r="A233" s="49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2.75" customHeight="1">
      <c r="A234" s="49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2.75" customHeight="1">
      <c r="A235" s="49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2.75" customHeight="1">
      <c r="A236" s="49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2.75" customHeight="1">
      <c r="A237" s="49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2.75" customHeight="1">
      <c r="A238" s="49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2.75" customHeight="1">
      <c r="A239" s="49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2.75" customHeight="1">
      <c r="A240" s="49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2.75" customHeight="1">
      <c r="A241" s="49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2.75" customHeight="1">
      <c r="A242" s="49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2.75" customHeight="1">
      <c r="A243" s="49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2.75" customHeight="1">
      <c r="A244" s="49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2.75" customHeight="1">
      <c r="A245" s="49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2.75" customHeight="1">
      <c r="A246" s="49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2.75" customHeight="1">
      <c r="A247" s="49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2.75" customHeight="1">
      <c r="A248" s="49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2.75" customHeight="1">
      <c r="A249" s="49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2.75" customHeight="1">
      <c r="A250" s="49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2.75" customHeight="1">
      <c r="A251" s="49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2.75" customHeight="1">
      <c r="A252" s="49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2.75" customHeight="1">
      <c r="A253" s="49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2.75" customHeight="1">
      <c r="A254" s="49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2.75" customHeight="1">
      <c r="A255" s="49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2.75" customHeight="1">
      <c r="A256" s="49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2.75" customHeight="1">
      <c r="A257" s="49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2.75" customHeight="1">
      <c r="A258" s="49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2.75" customHeight="1">
      <c r="A259" s="49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2.75" customHeight="1">
      <c r="A260" s="49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2.75" customHeight="1">
      <c r="A261" s="49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2.75" customHeight="1">
      <c r="A262" s="49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2.75" customHeight="1">
      <c r="A263" s="49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2.75" customHeight="1">
      <c r="A264" s="49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2.75" customHeight="1">
      <c r="A265" s="49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2.75" customHeight="1">
      <c r="A266" s="49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2.75" customHeight="1">
      <c r="A267" s="49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2.75" customHeight="1">
      <c r="A268" s="49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2.75" customHeight="1">
      <c r="A269" s="49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2.75" customHeight="1">
      <c r="A270" s="49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2.75" customHeight="1">
      <c r="A271" s="49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2.75" customHeight="1">
      <c r="A272" s="49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2.75" customHeight="1">
      <c r="A273" s="49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2.75" customHeight="1">
      <c r="A274" s="49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2.75" customHeight="1">
      <c r="A275" s="49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2.75" customHeight="1">
      <c r="A276" s="49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2.75" customHeight="1">
      <c r="A277" s="49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2.75" customHeight="1">
      <c r="A278" s="49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2.75" customHeight="1">
      <c r="A279" s="49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2.75" customHeight="1">
      <c r="A280" s="49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2.75" customHeight="1">
      <c r="A281" s="49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2.75" customHeight="1">
      <c r="A282" s="49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2.75" customHeight="1">
      <c r="A283" s="49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2.75" customHeight="1">
      <c r="A284" s="49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2.75" customHeight="1">
      <c r="A285" s="49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2.75" customHeight="1">
      <c r="A286" s="49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2.75" customHeight="1">
      <c r="A287" s="49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2.75" customHeight="1">
      <c r="A288" s="49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2.75" customHeight="1">
      <c r="A289" s="49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2.75" customHeight="1">
      <c r="A290" s="49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2.75" customHeight="1">
      <c r="A291" s="49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2.75" customHeight="1">
      <c r="A292" s="49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2.75" customHeight="1">
      <c r="A293" s="49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2.75" customHeight="1">
      <c r="A294" s="49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2.75" customHeight="1">
      <c r="A295" s="49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2.75" customHeight="1">
      <c r="A296" s="49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2.75" customHeight="1">
      <c r="A297" s="49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2.75" customHeight="1">
      <c r="A298" s="49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2.75" customHeight="1">
      <c r="A299" s="49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2.75" customHeight="1">
      <c r="A300" s="49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2.75" customHeight="1">
      <c r="A301" s="49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2.75" customHeight="1">
      <c r="A302" s="49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2.75" customHeight="1">
      <c r="A303" s="49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2.75" customHeight="1">
      <c r="A304" s="49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2.75" customHeight="1">
      <c r="A305" s="49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2.75" customHeight="1">
      <c r="A306" s="49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2.75" customHeight="1">
      <c r="A307" s="49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2.75" customHeight="1">
      <c r="A308" s="49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2.75" customHeight="1">
      <c r="A309" s="49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2.75" customHeight="1">
      <c r="A310" s="49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2.75" customHeight="1">
      <c r="A311" s="49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2.75" customHeight="1">
      <c r="A312" s="49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2.75" customHeight="1">
      <c r="A313" s="49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2.75" customHeight="1">
      <c r="A314" s="49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2.75" customHeight="1">
      <c r="A315" s="49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2.75" customHeight="1">
      <c r="A316" s="49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2.75" customHeight="1">
      <c r="A317" s="49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2.75" customHeight="1">
      <c r="A318" s="49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2.75" customHeight="1">
      <c r="A319" s="49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2.75" customHeight="1">
      <c r="A320" s="49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2.75" customHeight="1">
      <c r="A321" s="49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2.75" customHeight="1">
      <c r="A322" s="49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2.75" customHeight="1">
      <c r="A323" s="49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2.75" customHeight="1">
      <c r="A324" s="49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2.75" customHeight="1">
      <c r="A325" s="49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2.75" customHeight="1">
      <c r="A326" s="49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2.75" customHeight="1">
      <c r="A327" s="49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2.75" customHeight="1">
      <c r="A328" s="49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2.75" customHeight="1">
      <c r="A329" s="49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2.75" customHeight="1">
      <c r="A330" s="49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2.75" customHeight="1">
      <c r="A331" s="49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2.75" customHeight="1">
      <c r="A332" s="49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2.75" customHeight="1">
      <c r="A333" s="49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2.75" customHeight="1">
      <c r="A334" s="49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2.75" customHeight="1">
      <c r="A335" s="49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2.75" customHeight="1">
      <c r="A336" s="49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2.75" customHeight="1">
      <c r="A337" s="49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2.75" customHeight="1">
      <c r="A338" s="49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2.75" customHeight="1">
      <c r="A339" s="49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2.75" customHeight="1">
      <c r="A340" s="49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2.75" customHeight="1">
      <c r="A341" s="49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2.75" customHeight="1">
      <c r="A342" s="49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2.75" customHeight="1">
      <c r="A343" s="49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2.75" customHeight="1">
      <c r="A344" s="49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2.75" customHeight="1">
      <c r="A345" s="49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2.75" customHeight="1">
      <c r="A346" s="49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2.75" customHeight="1">
      <c r="A347" s="49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2.75" customHeight="1">
      <c r="A348" s="49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2.75" customHeight="1">
      <c r="A349" s="49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2.75" customHeight="1">
      <c r="A350" s="49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2.75" customHeight="1">
      <c r="A351" s="49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2.75" customHeight="1">
      <c r="A352" s="49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2.75" customHeight="1">
      <c r="A353" s="49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2.75" customHeight="1">
      <c r="A354" s="49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2.75" customHeight="1">
      <c r="A355" s="49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2.75" customHeight="1">
      <c r="A356" s="49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2.75" customHeight="1">
      <c r="A357" s="49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2.75" customHeight="1">
      <c r="A358" s="49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2.75" customHeight="1">
      <c r="A359" s="49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2.75" customHeight="1">
      <c r="A360" s="49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2.75" customHeight="1">
      <c r="A361" s="49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2.75" customHeight="1">
      <c r="A362" s="49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2.75" customHeight="1">
      <c r="A363" s="49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2.75" customHeight="1">
      <c r="A364" s="49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2.75" customHeight="1">
      <c r="A365" s="49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2.75" customHeight="1">
      <c r="A366" s="49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2.75" customHeight="1">
      <c r="A367" s="49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2.75" customHeight="1">
      <c r="A368" s="49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2.75" customHeight="1">
      <c r="A369" s="49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2.75" customHeight="1">
      <c r="A370" s="49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2.75" customHeight="1">
      <c r="A371" s="49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2.75" customHeight="1">
      <c r="A372" s="49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2.75" customHeight="1">
      <c r="A373" s="49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2.75" customHeight="1">
      <c r="A374" s="49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2.75" customHeight="1">
      <c r="A375" s="49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2.75" customHeight="1">
      <c r="A376" s="49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2.75" customHeight="1">
      <c r="A377" s="49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2.75" customHeight="1">
      <c r="A378" s="49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2.75" customHeight="1">
      <c r="A379" s="49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2.75" customHeight="1">
      <c r="A380" s="49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2.75" customHeight="1">
      <c r="A381" s="49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2.75" customHeight="1">
      <c r="A382" s="49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2.75" customHeight="1">
      <c r="A383" s="49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2.75" customHeight="1">
      <c r="A384" s="49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2.75" customHeight="1">
      <c r="A385" s="49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2.75" customHeight="1">
      <c r="A386" s="49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2.75" customHeight="1">
      <c r="A387" s="49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2.75" customHeight="1">
      <c r="A388" s="49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2.75" customHeight="1">
      <c r="A389" s="49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2.75" customHeight="1">
      <c r="A390" s="49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2.75" customHeight="1">
      <c r="A391" s="49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2.75" customHeight="1">
      <c r="A392" s="49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2.75" customHeight="1">
      <c r="A393" s="49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2.75" customHeight="1">
      <c r="A394" s="49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2.75" customHeight="1">
      <c r="A395" s="49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2.75" customHeight="1">
      <c r="A396" s="49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2.75" customHeight="1">
      <c r="A397" s="49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2.75" customHeight="1">
      <c r="A398" s="49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2.75" customHeight="1">
      <c r="A399" s="49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2.75" customHeight="1">
      <c r="A400" s="49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2.75" customHeight="1">
      <c r="A401" s="49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2.75" customHeight="1">
      <c r="A402" s="49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2.75" customHeight="1">
      <c r="A403" s="49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2.75" customHeight="1">
      <c r="A404" s="49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2.75" customHeight="1">
      <c r="A405" s="49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2.75" customHeight="1">
      <c r="A406" s="49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2.75" customHeight="1">
      <c r="A407" s="49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2.75" customHeight="1">
      <c r="A408" s="49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2.75" customHeight="1">
      <c r="A409" s="49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2.75" customHeight="1">
      <c r="A410" s="49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2.75" customHeight="1">
      <c r="A411" s="49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2.75" customHeight="1">
      <c r="A412" s="49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2.75" customHeight="1">
      <c r="A413" s="49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2.75" customHeight="1">
      <c r="A414" s="49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2.75" customHeight="1">
      <c r="A415" s="49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2.75" customHeight="1">
      <c r="A416" s="49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2.75" customHeight="1">
      <c r="A417" s="49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2.75" customHeight="1">
      <c r="A418" s="49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2.75" customHeight="1">
      <c r="A419" s="49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2.75" customHeight="1">
      <c r="A420" s="49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2.75" customHeight="1">
      <c r="A421" s="49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2.75" customHeight="1">
      <c r="A422" s="49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2.75" customHeight="1">
      <c r="A423" s="49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2.75" customHeight="1">
      <c r="A424" s="49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2.75" customHeight="1">
      <c r="A425" s="49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2.75" customHeight="1">
      <c r="A426" s="49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2.75" customHeight="1">
      <c r="A427" s="49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2.75" customHeight="1">
      <c r="A428" s="49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2.75" customHeight="1">
      <c r="A429" s="49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2.75" customHeight="1">
      <c r="A430" s="49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2.75" customHeight="1">
      <c r="A431" s="49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2.75" customHeight="1">
      <c r="A432" s="49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2.75" customHeight="1">
      <c r="A433" s="49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2.75" customHeight="1">
      <c r="A434" s="49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2.75" customHeight="1">
      <c r="A435" s="49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2.75" customHeight="1">
      <c r="A436" s="49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2.75" customHeight="1">
      <c r="A437" s="49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2.75" customHeight="1">
      <c r="A438" s="49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2.75" customHeight="1">
      <c r="A439" s="49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2.75" customHeight="1">
      <c r="A440" s="49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2.75" customHeight="1">
      <c r="A441" s="49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2.75" customHeight="1">
      <c r="A442" s="49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2.75" customHeight="1">
      <c r="A443" s="49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2.75" customHeight="1">
      <c r="A444" s="49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2.75" customHeight="1">
      <c r="A445" s="49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2.75" customHeight="1">
      <c r="A446" s="49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2.75" customHeight="1">
      <c r="A447" s="49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2.75" customHeight="1">
      <c r="A448" s="49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2.75" customHeight="1">
      <c r="A449" s="49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2.75" customHeight="1">
      <c r="A450" s="49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2.75" customHeight="1">
      <c r="A451" s="49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2.75" customHeight="1">
      <c r="A452" s="49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2.75" customHeight="1">
      <c r="A453" s="49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2.75" customHeight="1">
      <c r="A454" s="49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2.75" customHeight="1">
      <c r="A455" s="49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2.75" customHeight="1">
      <c r="A456" s="49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2.75" customHeight="1">
      <c r="A457" s="49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2.75" customHeight="1">
      <c r="A458" s="49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2.75" customHeight="1">
      <c r="A459" s="49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2.75" customHeight="1">
      <c r="A460" s="49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2.75" customHeight="1">
      <c r="A461" s="49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2.75" customHeight="1">
      <c r="A462" s="49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2.75" customHeight="1">
      <c r="A463" s="49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2.75" customHeight="1">
      <c r="A464" s="49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2.75" customHeight="1">
      <c r="A465" s="49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2.75" customHeight="1">
      <c r="A466" s="49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2.75" customHeight="1">
      <c r="A467" s="49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2.75" customHeight="1">
      <c r="A468" s="49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2.75" customHeight="1">
      <c r="A469" s="49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2.75" customHeight="1">
      <c r="A470" s="49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2.75" customHeight="1">
      <c r="A471" s="49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2.75" customHeight="1">
      <c r="A472" s="49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2.75" customHeight="1">
      <c r="A473" s="49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2.75" customHeight="1">
      <c r="A474" s="49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2.75" customHeight="1">
      <c r="A475" s="49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2.75" customHeight="1">
      <c r="A476" s="49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2.75" customHeight="1">
      <c r="A477" s="49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2.75" customHeight="1">
      <c r="A478" s="49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2.75" customHeight="1">
      <c r="A479" s="49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2.75" customHeight="1">
      <c r="A480" s="49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2.75" customHeight="1">
      <c r="A481" s="49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2.75" customHeight="1">
      <c r="A482" s="49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2.75" customHeight="1">
      <c r="A483" s="49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2.75" customHeight="1">
      <c r="A484" s="49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2.75" customHeight="1">
      <c r="A485" s="49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2.75" customHeight="1">
      <c r="A486" s="49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2.75" customHeight="1">
      <c r="A487" s="49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2.75" customHeight="1">
      <c r="A488" s="49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2.75" customHeight="1">
      <c r="A489" s="49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2.75" customHeight="1">
      <c r="A490" s="49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2.75" customHeight="1">
      <c r="A491" s="49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2.75" customHeight="1">
      <c r="A492" s="49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2.75" customHeight="1">
      <c r="A493" s="49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2.75" customHeight="1">
      <c r="A494" s="49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2.75" customHeight="1">
      <c r="A495" s="49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2.75" customHeight="1">
      <c r="A496" s="49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2.75" customHeight="1">
      <c r="A497" s="49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2.75" customHeight="1">
      <c r="A498" s="49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2.75" customHeight="1">
      <c r="A499" s="49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2.75" customHeight="1">
      <c r="A500" s="49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2.75" customHeight="1">
      <c r="A501" s="49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2.75" customHeight="1">
      <c r="A502" s="49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2.75" customHeight="1">
      <c r="A503" s="49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2.75" customHeight="1">
      <c r="A504" s="49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2.75" customHeight="1">
      <c r="A505" s="49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2.75" customHeight="1">
      <c r="A506" s="49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2.75" customHeight="1">
      <c r="A507" s="49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2.75" customHeight="1">
      <c r="A508" s="49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2.75" customHeight="1">
      <c r="A509" s="49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2.75" customHeight="1">
      <c r="A510" s="49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2.75" customHeight="1">
      <c r="A511" s="49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2.75" customHeight="1">
      <c r="A512" s="49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2.75" customHeight="1">
      <c r="A513" s="49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2.75" customHeight="1">
      <c r="A514" s="49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2.75" customHeight="1">
      <c r="A515" s="49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2.75" customHeight="1">
      <c r="A516" s="49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2.75" customHeight="1">
      <c r="A517" s="49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2.75" customHeight="1">
      <c r="A518" s="49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2.75" customHeight="1">
      <c r="A519" s="49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2.75" customHeight="1">
      <c r="A520" s="49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2.75" customHeight="1">
      <c r="A521" s="49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2.75" customHeight="1">
      <c r="A522" s="49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2.75" customHeight="1">
      <c r="A523" s="49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2.75" customHeight="1">
      <c r="A524" s="49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2.75" customHeight="1">
      <c r="A525" s="49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2.75" customHeight="1">
      <c r="A526" s="49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2.75" customHeight="1">
      <c r="A527" s="49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2.75" customHeight="1">
      <c r="A528" s="49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2.75" customHeight="1">
      <c r="A529" s="49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2.75" customHeight="1">
      <c r="A530" s="49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2.75" customHeight="1">
      <c r="A531" s="49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2.75" customHeight="1">
      <c r="A532" s="49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2.75" customHeight="1">
      <c r="A533" s="49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2.75" customHeight="1">
      <c r="A534" s="49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2.75" customHeight="1">
      <c r="A535" s="49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2.75" customHeight="1">
      <c r="A536" s="49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2.75" customHeight="1">
      <c r="A537" s="49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2.75" customHeight="1">
      <c r="A538" s="49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2.75" customHeight="1">
      <c r="A539" s="49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2.75" customHeight="1">
      <c r="A540" s="49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2.75" customHeight="1">
      <c r="A541" s="49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2.75" customHeight="1">
      <c r="A542" s="49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2.75" customHeight="1">
      <c r="A543" s="49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2.75" customHeight="1">
      <c r="A544" s="49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2.75" customHeight="1">
      <c r="A545" s="49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2.75" customHeight="1">
      <c r="A546" s="49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2.75" customHeight="1">
      <c r="A547" s="49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2.75" customHeight="1">
      <c r="A548" s="49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2.75" customHeight="1">
      <c r="A549" s="49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2.75" customHeight="1">
      <c r="A550" s="49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2.75" customHeight="1">
      <c r="A551" s="49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2.75" customHeight="1">
      <c r="A552" s="49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2.75" customHeight="1">
      <c r="A553" s="49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2.75" customHeight="1">
      <c r="A554" s="49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2.75" customHeight="1">
      <c r="A555" s="49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2.75" customHeight="1">
      <c r="A556" s="49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2.75" customHeight="1">
      <c r="A557" s="49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2.75" customHeight="1">
      <c r="A558" s="49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2.75" customHeight="1">
      <c r="A559" s="49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2.75" customHeight="1">
      <c r="A560" s="49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2.75" customHeight="1">
      <c r="A561" s="49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2.75" customHeight="1">
      <c r="A562" s="49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2.75" customHeight="1">
      <c r="A563" s="49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2.75" customHeight="1">
      <c r="A564" s="49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2.75" customHeight="1">
      <c r="A565" s="49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2.75" customHeight="1">
      <c r="A566" s="49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2.75" customHeight="1">
      <c r="A567" s="49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2.75" customHeight="1">
      <c r="A568" s="49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2.75" customHeight="1">
      <c r="A569" s="49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2.75" customHeight="1">
      <c r="A570" s="49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2.75" customHeight="1">
      <c r="A571" s="49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2.75" customHeight="1">
      <c r="A572" s="49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2.75" customHeight="1">
      <c r="A573" s="49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2.75" customHeight="1">
      <c r="A574" s="49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2.75" customHeight="1">
      <c r="A575" s="49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2.75" customHeight="1">
      <c r="A576" s="49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2.75" customHeight="1">
      <c r="A577" s="49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2.75" customHeight="1">
      <c r="A578" s="49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2.75" customHeight="1">
      <c r="A579" s="49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2.75" customHeight="1">
      <c r="A580" s="49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2.75" customHeight="1">
      <c r="A581" s="49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2.75" customHeight="1">
      <c r="A582" s="49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2.75" customHeight="1">
      <c r="A583" s="49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2.75" customHeight="1">
      <c r="A584" s="49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2.75" customHeight="1">
      <c r="A585" s="49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2.75" customHeight="1">
      <c r="A586" s="49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2.75" customHeight="1">
      <c r="A587" s="49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2.75" customHeight="1">
      <c r="A588" s="49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2.75" customHeight="1">
      <c r="A589" s="49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2.75" customHeight="1">
      <c r="A590" s="49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2.75" customHeight="1">
      <c r="A591" s="49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2.75" customHeight="1">
      <c r="A592" s="49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2.75" customHeight="1">
      <c r="A593" s="49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2.75" customHeight="1">
      <c r="A594" s="49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2.75" customHeight="1">
      <c r="A595" s="49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2.75" customHeight="1">
      <c r="A596" s="49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2.75" customHeight="1">
      <c r="A597" s="49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2.75" customHeight="1">
      <c r="A598" s="49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2.75" customHeight="1">
      <c r="A599" s="49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2.75" customHeight="1">
      <c r="A600" s="49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2.75" customHeight="1">
      <c r="A601" s="49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2.75" customHeight="1">
      <c r="A602" s="49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2.75" customHeight="1">
      <c r="A603" s="49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2.75" customHeight="1">
      <c r="A604" s="49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2.75" customHeight="1">
      <c r="A605" s="49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2.75" customHeight="1">
      <c r="A606" s="49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2.75" customHeight="1">
      <c r="A607" s="49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2.75" customHeight="1">
      <c r="A608" s="49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2.75" customHeight="1">
      <c r="A609" s="49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2.75" customHeight="1">
      <c r="A610" s="49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2.75" customHeight="1">
      <c r="A611" s="49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2.75" customHeight="1">
      <c r="A612" s="49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2.75" customHeight="1">
      <c r="A613" s="49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2.75" customHeight="1">
      <c r="A614" s="49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2.75" customHeight="1">
      <c r="A615" s="49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2.75" customHeight="1">
      <c r="A616" s="49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2.75" customHeight="1">
      <c r="A617" s="49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2.75" customHeight="1">
      <c r="A618" s="49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2.75" customHeight="1">
      <c r="A619" s="49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2.75" customHeight="1">
      <c r="A620" s="49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2.75" customHeight="1">
      <c r="A621" s="49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2.75" customHeight="1">
      <c r="A622" s="49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2.75" customHeight="1">
      <c r="A623" s="49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2.75" customHeight="1">
      <c r="A624" s="49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2.75" customHeight="1">
      <c r="A625" s="49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2.75" customHeight="1">
      <c r="A626" s="49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2.75" customHeight="1">
      <c r="A627" s="49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2.75" customHeight="1">
      <c r="A628" s="49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2.75" customHeight="1">
      <c r="A629" s="49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2.75" customHeight="1">
      <c r="A630" s="49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2.75" customHeight="1">
      <c r="A631" s="49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2.75" customHeight="1">
      <c r="A632" s="49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2.75" customHeight="1">
      <c r="A633" s="49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2.75" customHeight="1">
      <c r="A634" s="49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2.75" customHeight="1">
      <c r="A635" s="49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2.75" customHeight="1">
      <c r="A636" s="49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2.75" customHeight="1">
      <c r="A637" s="49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2.75" customHeight="1">
      <c r="A638" s="49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2.75" customHeight="1">
      <c r="A639" s="49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2.75" customHeight="1">
      <c r="A640" s="49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2.75" customHeight="1">
      <c r="A641" s="49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2.75" customHeight="1">
      <c r="A642" s="49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2.75" customHeight="1">
      <c r="A643" s="49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2.75" customHeight="1">
      <c r="A644" s="49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2.75" customHeight="1">
      <c r="A645" s="49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2.75" customHeight="1">
      <c r="A646" s="49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2.75" customHeight="1">
      <c r="A647" s="49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2.75" customHeight="1">
      <c r="A648" s="49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2.75" customHeight="1">
      <c r="A649" s="49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2.75" customHeight="1">
      <c r="A650" s="49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2.75" customHeight="1">
      <c r="A651" s="49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2.75" customHeight="1">
      <c r="A652" s="49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2.75" customHeight="1">
      <c r="A653" s="49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2.75" customHeight="1">
      <c r="A654" s="49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2.75" customHeight="1">
      <c r="A655" s="49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2.75" customHeight="1">
      <c r="A656" s="49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2.75" customHeight="1">
      <c r="A657" s="49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2.75" customHeight="1">
      <c r="A658" s="49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2.75" customHeight="1">
      <c r="A659" s="49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2.75" customHeight="1">
      <c r="A660" s="49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2.75" customHeight="1">
      <c r="A661" s="49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2.75" customHeight="1">
      <c r="A662" s="49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2.75" customHeight="1">
      <c r="A663" s="49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2.75" customHeight="1">
      <c r="A664" s="49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2.75" customHeight="1">
      <c r="A665" s="49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2.75" customHeight="1">
      <c r="A666" s="49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2.75" customHeight="1">
      <c r="A667" s="49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2.75" customHeight="1">
      <c r="A668" s="49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2.75" customHeight="1">
      <c r="A669" s="49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2.75" customHeight="1">
      <c r="A670" s="49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2.75" customHeight="1">
      <c r="A671" s="49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2.75" customHeight="1">
      <c r="A672" s="49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2.75" customHeight="1">
      <c r="A673" s="49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2.75" customHeight="1">
      <c r="A674" s="49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2.75" customHeight="1">
      <c r="A675" s="49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2.75" customHeight="1">
      <c r="A676" s="49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2.75" customHeight="1">
      <c r="A677" s="49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2.75" customHeight="1">
      <c r="A678" s="49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2.75" customHeight="1">
      <c r="A679" s="49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2.75" customHeight="1">
      <c r="A680" s="49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2.75" customHeight="1">
      <c r="A681" s="49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2.75" customHeight="1">
      <c r="A682" s="49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2.75" customHeight="1">
      <c r="A683" s="49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2.75" customHeight="1">
      <c r="A684" s="49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2.75" customHeight="1">
      <c r="A685" s="49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2.75" customHeight="1">
      <c r="A686" s="49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2.75" customHeight="1">
      <c r="A687" s="49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2.75" customHeight="1">
      <c r="A688" s="49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2.75" customHeight="1">
      <c r="A689" s="49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2.75" customHeight="1">
      <c r="A690" s="49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2.75" customHeight="1">
      <c r="A691" s="49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2.75" customHeight="1">
      <c r="A692" s="49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2.75" customHeight="1">
      <c r="A693" s="49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2.75" customHeight="1">
      <c r="A694" s="49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2.75" customHeight="1">
      <c r="A695" s="49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2.75" customHeight="1">
      <c r="A696" s="49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2.75" customHeight="1">
      <c r="A697" s="49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2.75" customHeight="1">
      <c r="A698" s="49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2.75" customHeight="1">
      <c r="A699" s="49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2.75" customHeight="1">
      <c r="A700" s="49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2.75" customHeight="1">
      <c r="A701" s="49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2.75" customHeight="1">
      <c r="A702" s="49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2.75" customHeight="1">
      <c r="A703" s="49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2.75" customHeight="1">
      <c r="A704" s="49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2.75" customHeight="1">
      <c r="A705" s="49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2.75" customHeight="1">
      <c r="A706" s="49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2.75" customHeight="1">
      <c r="A707" s="49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2.75" customHeight="1">
      <c r="A708" s="49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2.75" customHeight="1">
      <c r="A709" s="49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2.75" customHeight="1">
      <c r="A710" s="49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2.75" customHeight="1">
      <c r="A711" s="49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2.75" customHeight="1">
      <c r="A712" s="49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2.75" customHeight="1">
      <c r="A713" s="49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2.75" customHeight="1">
      <c r="A714" s="49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2.75" customHeight="1">
      <c r="A715" s="49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2.75" customHeight="1">
      <c r="A716" s="49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2.75" customHeight="1">
      <c r="A717" s="49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2.75" customHeight="1">
      <c r="A718" s="49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2.75" customHeight="1">
      <c r="A719" s="49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2.75" customHeight="1">
      <c r="A720" s="49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2.75" customHeight="1">
      <c r="A721" s="49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2.75" customHeight="1">
      <c r="A722" s="49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2.75" customHeight="1">
      <c r="A723" s="49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2.75" customHeight="1">
      <c r="A724" s="49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2.75" customHeight="1">
      <c r="A725" s="49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2.75" customHeight="1">
      <c r="A726" s="49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2.75" customHeight="1">
      <c r="A727" s="49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2.75" customHeight="1">
      <c r="A728" s="49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2.75" customHeight="1">
      <c r="A729" s="49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2.75" customHeight="1">
      <c r="A730" s="49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2.75" customHeight="1">
      <c r="A731" s="49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2.75" customHeight="1">
      <c r="A732" s="49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2.75" customHeight="1">
      <c r="A733" s="49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2.75" customHeight="1">
      <c r="A734" s="49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2.75" customHeight="1">
      <c r="A735" s="49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2.75" customHeight="1">
      <c r="A736" s="49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2.75" customHeight="1">
      <c r="A737" s="49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2.75" customHeight="1">
      <c r="A738" s="49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2.75" customHeight="1">
      <c r="A739" s="49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2.75" customHeight="1">
      <c r="A740" s="49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2.75" customHeight="1">
      <c r="A741" s="49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2.75" customHeight="1">
      <c r="A742" s="49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2.75" customHeight="1">
      <c r="A743" s="49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2.75" customHeight="1">
      <c r="A744" s="49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2.75" customHeight="1">
      <c r="A745" s="49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2.75" customHeight="1">
      <c r="A746" s="49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2.75" customHeight="1">
      <c r="A747" s="49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2.75" customHeight="1">
      <c r="A748" s="49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2.75" customHeight="1">
      <c r="A749" s="49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2.75" customHeight="1">
      <c r="A750" s="49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2.75" customHeight="1">
      <c r="A751" s="49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2.75" customHeight="1">
      <c r="A752" s="49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2.75" customHeight="1">
      <c r="A753" s="49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2.75" customHeight="1">
      <c r="A754" s="49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2.75" customHeight="1">
      <c r="A755" s="49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2.75" customHeight="1">
      <c r="A756" s="49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2.75" customHeight="1">
      <c r="A757" s="49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2.75" customHeight="1">
      <c r="A758" s="49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2.75" customHeight="1">
      <c r="A759" s="49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2.75" customHeight="1">
      <c r="A760" s="49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2.75" customHeight="1">
      <c r="A761" s="49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2.75" customHeight="1">
      <c r="A762" s="49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2.75" customHeight="1">
      <c r="A763" s="49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2.75" customHeight="1">
      <c r="A764" s="49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2.75" customHeight="1">
      <c r="A765" s="49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2.75" customHeight="1">
      <c r="A766" s="49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2.75" customHeight="1">
      <c r="A767" s="49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2.75" customHeight="1">
      <c r="A768" s="49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2.75" customHeight="1">
      <c r="A769" s="49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2.75" customHeight="1">
      <c r="A770" s="49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2.75" customHeight="1">
      <c r="A771" s="49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2.75" customHeight="1">
      <c r="A772" s="49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2.75" customHeight="1">
      <c r="A773" s="49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2.75" customHeight="1">
      <c r="A774" s="49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2.75" customHeight="1">
      <c r="A775" s="49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2.75" customHeight="1">
      <c r="A776" s="49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2.75" customHeight="1">
      <c r="A777" s="49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2.75" customHeight="1">
      <c r="A778" s="49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2.75" customHeight="1">
      <c r="A779" s="49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2.75" customHeight="1">
      <c r="A780" s="49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2.75" customHeight="1">
      <c r="A781" s="49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2.75" customHeight="1">
      <c r="A782" s="49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2.75" customHeight="1">
      <c r="A783" s="49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2.75" customHeight="1">
      <c r="A784" s="49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2.75" customHeight="1">
      <c r="A785" s="49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2.75" customHeight="1">
      <c r="A786" s="49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2.75" customHeight="1">
      <c r="A787" s="49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2.75" customHeight="1">
      <c r="A788" s="49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2.75" customHeight="1">
      <c r="A789" s="49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2.75" customHeight="1">
      <c r="A790" s="49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2.75" customHeight="1">
      <c r="A791" s="49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2.75" customHeight="1">
      <c r="A792" s="49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2.75" customHeight="1">
      <c r="A793" s="49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2.75" customHeight="1">
      <c r="A794" s="49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2.75" customHeight="1">
      <c r="A795" s="49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2.75" customHeight="1">
      <c r="A796" s="49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2.75" customHeight="1">
      <c r="A797" s="49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2.75" customHeight="1">
      <c r="A798" s="49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2.75" customHeight="1">
      <c r="A799" s="49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2.75" customHeight="1">
      <c r="A800" s="49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2.75" customHeight="1">
      <c r="A801" s="49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2.75" customHeight="1">
      <c r="A802" s="49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2.75" customHeight="1">
      <c r="A803" s="49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2.75" customHeight="1">
      <c r="A804" s="49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2.75" customHeight="1">
      <c r="A805" s="49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2.75" customHeight="1">
      <c r="A806" s="49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2.75" customHeight="1">
      <c r="A807" s="49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2.75" customHeight="1">
      <c r="A808" s="49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2.75" customHeight="1">
      <c r="A809" s="49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2.75" customHeight="1">
      <c r="A810" s="49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2.75" customHeight="1">
      <c r="A811" s="49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2.75" customHeight="1">
      <c r="A812" s="49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2.75" customHeight="1">
      <c r="A813" s="49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2.75" customHeight="1">
      <c r="A814" s="49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2.75" customHeight="1">
      <c r="A815" s="49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2.75" customHeight="1">
      <c r="A816" s="49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2.75" customHeight="1">
      <c r="A817" s="49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2.75" customHeight="1">
      <c r="A818" s="49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2.75" customHeight="1">
      <c r="A819" s="49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2.75" customHeight="1">
      <c r="A820" s="49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2.75" customHeight="1">
      <c r="A821" s="49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2.75" customHeight="1">
      <c r="A822" s="49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2.75" customHeight="1">
      <c r="A823" s="49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2.75" customHeight="1">
      <c r="A824" s="49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2.75" customHeight="1">
      <c r="A825" s="49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2.75" customHeight="1">
      <c r="A826" s="49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2.75" customHeight="1">
      <c r="A827" s="49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2.75" customHeight="1">
      <c r="A828" s="49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2.75" customHeight="1">
      <c r="A829" s="49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2.75" customHeight="1">
      <c r="A830" s="49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2.75" customHeight="1">
      <c r="A831" s="49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2.75" customHeight="1">
      <c r="A832" s="49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2.75" customHeight="1">
      <c r="A833" s="49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2.75" customHeight="1">
      <c r="A834" s="49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2.75" customHeight="1">
      <c r="A835" s="49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2.75" customHeight="1">
      <c r="A836" s="49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2.75" customHeight="1">
      <c r="A837" s="49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2.75" customHeight="1">
      <c r="A838" s="49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2.75" customHeight="1">
      <c r="A839" s="49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2.75" customHeight="1">
      <c r="A840" s="49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2.75" customHeight="1">
      <c r="A841" s="49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2.75" customHeight="1">
      <c r="A842" s="49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2.75" customHeight="1">
      <c r="A843" s="49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2.75" customHeight="1">
      <c r="A844" s="49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2.75" customHeight="1">
      <c r="A845" s="49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2.75" customHeight="1">
      <c r="A846" s="49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2.75" customHeight="1">
      <c r="A847" s="49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2.75" customHeight="1">
      <c r="A848" s="49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2.75" customHeight="1">
      <c r="A849" s="49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2.75" customHeight="1">
      <c r="A850" s="49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2.75" customHeight="1">
      <c r="A851" s="49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2.75" customHeight="1">
      <c r="A852" s="49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2.75" customHeight="1">
      <c r="A853" s="49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2.75" customHeight="1">
      <c r="A854" s="49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2.75" customHeight="1">
      <c r="A855" s="49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2.75" customHeight="1">
      <c r="A856" s="49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2.75" customHeight="1">
      <c r="A857" s="49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2.75" customHeight="1">
      <c r="A858" s="49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2.75" customHeight="1">
      <c r="A859" s="49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2.75" customHeight="1">
      <c r="A860" s="49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2.75" customHeight="1">
      <c r="A861" s="49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2.75" customHeight="1">
      <c r="A862" s="49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2.75" customHeight="1">
      <c r="A863" s="49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2.75" customHeight="1">
      <c r="A864" s="49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2.75" customHeight="1">
      <c r="A865" s="49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2.75" customHeight="1">
      <c r="A866" s="49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2.75" customHeight="1">
      <c r="A867" s="49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2.75" customHeight="1">
      <c r="A868" s="49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2.75" customHeight="1">
      <c r="A869" s="49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2.75" customHeight="1">
      <c r="A870" s="49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2.75" customHeight="1">
      <c r="A871" s="49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2.75" customHeight="1">
      <c r="A872" s="49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2.75" customHeight="1">
      <c r="A873" s="49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2.75" customHeight="1">
      <c r="A874" s="49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2.75" customHeight="1">
      <c r="A875" s="49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2.75" customHeight="1">
      <c r="A876" s="49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2.75" customHeight="1">
      <c r="A877" s="49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2.75" customHeight="1">
      <c r="A878" s="49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2.75" customHeight="1">
      <c r="A879" s="49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2.75" customHeight="1">
      <c r="A880" s="49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2.75" customHeight="1">
      <c r="A881" s="49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2.75" customHeight="1">
      <c r="A882" s="49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2.75" customHeight="1">
      <c r="A883" s="49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2.75" customHeight="1">
      <c r="A884" s="49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2.75" customHeight="1">
      <c r="A885" s="49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2.75" customHeight="1">
      <c r="A886" s="49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2.75" customHeight="1">
      <c r="A887" s="49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2.75" customHeight="1">
      <c r="A888" s="49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2.75" customHeight="1">
      <c r="A889" s="49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2.75" customHeight="1">
      <c r="A890" s="49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2.75" customHeight="1">
      <c r="A891" s="49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2.75" customHeight="1">
      <c r="A892" s="49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2.75" customHeight="1">
      <c r="A893" s="49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2.75" customHeight="1">
      <c r="A894" s="49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2.75" customHeight="1">
      <c r="A895" s="49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2.75" customHeight="1">
      <c r="A896" s="49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2.75" customHeight="1">
      <c r="A897" s="49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2.75" customHeight="1">
      <c r="A898" s="49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2.75" customHeight="1">
      <c r="A899" s="49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2.75" customHeight="1">
      <c r="A900" s="49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2.75" customHeight="1">
      <c r="A901" s="49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2.75" customHeight="1">
      <c r="A902" s="49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2.75" customHeight="1">
      <c r="A903" s="49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2.75" customHeight="1">
      <c r="A904" s="49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2.75" customHeight="1">
      <c r="A905" s="49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2.75" customHeight="1">
      <c r="A906" s="49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2.75" customHeight="1">
      <c r="A907" s="49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2.75" customHeight="1">
      <c r="A908" s="49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2.75" customHeight="1">
      <c r="A909" s="49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2.75" customHeight="1">
      <c r="A910" s="49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2.75" customHeight="1">
      <c r="A911" s="49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2.75" customHeight="1">
      <c r="A912" s="49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2.75" customHeight="1">
      <c r="A913" s="49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2.75" customHeight="1">
      <c r="A914" s="49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2.75" customHeight="1">
      <c r="A915" s="49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2.75" customHeight="1">
      <c r="A916" s="49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2.75" customHeight="1">
      <c r="A917" s="49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2.75" customHeight="1">
      <c r="A918" s="49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2.75" customHeight="1">
      <c r="A919" s="49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2.75" customHeight="1">
      <c r="A920" s="49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2.75" customHeight="1">
      <c r="A921" s="49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2.75" customHeight="1">
      <c r="A922" s="49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2.75" customHeight="1">
      <c r="A923" s="49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2.75" customHeight="1">
      <c r="A924" s="49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2.75" customHeight="1">
      <c r="A925" s="49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2.75" customHeight="1">
      <c r="A926" s="49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2.75" customHeight="1">
      <c r="A927" s="49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2.75" customHeight="1">
      <c r="A928" s="49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2.75" customHeight="1">
      <c r="A929" s="49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2.75" customHeight="1">
      <c r="A930" s="49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2.75" customHeight="1">
      <c r="A931" s="49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2.75" customHeight="1">
      <c r="A932" s="49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2.75" customHeight="1">
      <c r="A933" s="49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2.75" customHeight="1">
      <c r="A934" s="49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2.75" customHeight="1">
      <c r="A935" s="49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2.75" customHeight="1">
      <c r="A936" s="49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2.75" customHeight="1">
      <c r="A937" s="49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2.75" customHeight="1">
      <c r="A938" s="49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2.75" customHeight="1">
      <c r="A939" s="49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2.75" customHeight="1">
      <c r="A940" s="49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2.75" customHeight="1">
      <c r="A941" s="49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2.75" customHeight="1">
      <c r="A942" s="49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2.75" customHeight="1">
      <c r="A943" s="49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2.75" customHeight="1">
      <c r="A944" s="49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2.75" customHeight="1">
      <c r="A945" s="49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2.75" customHeight="1">
      <c r="A946" s="49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2.75" customHeight="1">
      <c r="A947" s="49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2.75" customHeight="1">
      <c r="A948" s="49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2.75" customHeight="1">
      <c r="A949" s="49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2.75" customHeight="1">
      <c r="A950" s="49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ht="12.75" customHeight="1">
      <c r="A951" s="49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ht="12.75" customHeight="1">
      <c r="A952" s="49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ht="12.75" customHeight="1">
      <c r="A953" s="49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ht="12.75" customHeight="1">
      <c r="A954" s="49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ht="12.75" customHeight="1">
      <c r="A955" s="49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ht="12.75" customHeight="1">
      <c r="A956" s="49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ht="12.75" customHeight="1">
      <c r="A957" s="49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ht="12.75" customHeight="1">
      <c r="A958" s="49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ht="12.75" customHeight="1">
      <c r="A959" s="49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ht="12.75" customHeight="1">
      <c r="A960" s="49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ht="12.75" customHeight="1">
      <c r="A961" s="49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ht="12.75" customHeight="1">
      <c r="A962" s="49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ht="12.75" customHeight="1">
      <c r="A963" s="49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ht="12.75" customHeight="1">
      <c r="A964" s="49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ht="12.75" customHeight="1">
      <c r="A965" s="49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ht="12.75" customHeight="1">
      <c r="A966" s="49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ht="12.75" customHeight="1">
      <c r="A967" s="49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ht="12.75" customHeight="1">
      <c r="A968" s="49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ht="12.75" customHeight="1">
      <c r="A969" s="49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ht="12.75" customHeight="1">
      <c r="A970" s="49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ht="12.75" customHeight="1">
      <c r="A971" s="49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ht="12.75" customHeight="1">
      <c r="A972" s="49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ht="12.75" customHeight="1">
      <c r="A973" s="49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ht="12.75" customHeight="1">
      <c r="A974" s="49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ht="12.75" customHeight="1">
      <c r="A975" s="49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ht="12.75" customHeight="1">
      <c r="A976" s="49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ht="12.75" customHeight="1">
      <c r="A977" s="49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ht="12.75" customHeight="1">
      <c r="A978" s="49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ht="12.75" customHeight="1">
      <c r="A979" s="49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ht="12.75" customHeight="1">
      <c r="A980" s="49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ht="12.75" customHeight="1">
      <c r="A981" s="49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ht="12.75" customHeight="1">
      <c r="A982" s="49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ht="12.75" customHeight="1">
      <c r="A983" s="49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ht="12.75" customHeight="1">
      <c r="A984" s="49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ht="12.75" customHeight="1">
      <c r="A985" s="49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ht="12.75" customHeight="1">
      <c r="A986" s="49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ht="12.75" customHeight="1">
      <c r="A987" s="49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ht="12.75" customHeight="1">
      <c r="A988" s="49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ht="12.75" customHeight="1">
      <c r="A989" s="49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ht="12.75" customHeight="1">
      <c r="A990" s="49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ht="12.75" customHeight="1">
      <c r="A991" s="49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ht="12.75" customHeight="1">
      <c r="A992" s="49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ht="12.75" customHeight="1">
      <c r="A993" s="49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ht="12.75" customHeight="1">
      <c r="A994" s="49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ht="12.75" customHeight="1">
      <c r="A995" s="49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</sheetData>
  <mergeCells count="3">
    <mergeCell ref="A1:P1"/>
    <mergeCell ref="A2:P2"/>
    <mergeCell ref="S3:Y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1.0"/>
    <col customWidth="1" min="2" max="2" width="19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>
      <c r="A2" s="4" t="s">
        <v>1</v>
      </c>
    </row>
    <row r="3">
      <c r="A3" s="5"/>
      <c r="B3" s="81" t="s">
        <v>83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  <c r="P3" s="7" t="s">
        <v>16</v>
      </c>
    </row>
    <row r="4">
      <c r="A4" s="9" t="s">
        <v>17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0"/>
      <c r="P4" s="10"/>
    </row>
    <row r="5">
      <c r="A5" s="12" t="s">
        <v>18</v>
      </c>
      <c r="B5" s="25">
        <v>2600.0</v>
      </c>
      <c r="C5" s="14">
        <v>1065.55</v>
      </c>
      <c r="D5" s="14">
        <v>150.06</v>
      </c>
      <c r="E5" s="14">
        <v>140.57</v>
      </c>
      <c r="F5" s="14">
        <v>215.75</v>
      </c>
      <c r="G5" s="14">
        <v>662.73</v>
      </c>
      <c r="H5" s="14">
        <v>0.0</v>
      </c>
      <c r="I5" s="14">
        <v>246.39</v>
      </c>
      <c r="J5" s="14">
        <v>461.07</v>
      </c>
      <c r="K5" s="14">
        <v>396.64</v>
      </c>
      <c r="L5" s="14">
        <v>906.87</v>
      </c>
      <c r="M5" s="14">
        <v>132.16</v>
      </c>
      <c r="N5" s="14">
        <v>273.85</v>
      </c>
      <c r="O5" s="14">
        <f t="shared" ref="O5:O7" si="1">SUM(C5:N5)</f>
        <v>4651.64</v>
      </c>
      <c r="P5" s="15">
        <f t="shared" ref="P5:P7" si="2">O5-B5</f>
        <v>2051.64</v>
      </c>
    </row>
    <row r="6">
      <c r="A6" s="12" t="s">
        <v>19</v>
      </c>
      <c r="B6" s="30">
        <v>0.0</v>
      </c>
      <c r="C6" s="14">
        <v>575.0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4">
        <f t="shared" si="1"/>
        <v>575</v>
      </c>
      <c r="P6" s="18">
        <f t="shared" si="2"/>
        <v>575</v>
      </c>
    </row>
    <row r="7">
      <c r="A7" s="12" t="s">
        <v>20</v>
      </c>
      <c r="B7" s="30">
        <v>0.0</v>
      </c>
      <c r="C7" s="14" t="s">
        <v>84</v>
      </c>
      <c r="D7" s="14">
        <v>50.0</v>
      </c>
      <c r="E7" s="19">
        <v>35.0</v>
      </c>
      <c r="F7" s="19">
        <v>51.0</v>
      </c>
      <c r="G7" s="19">
        <v>31.0</v>
      </c>
      <c r="H7" s="19">
        <v>17.0</v>
      </c>
      <c r="I7" s="17"/>
      <c r="J7" s="19">
        <v>25.0</v>
      </c>
      <c r="K7" s="19">
        <v>32.0</v>
      </c>
      <c r="L7" s="19">
        <v>51.0</v>
      </c>
      <c r="M7" s="19">
        <v>0.0</v>
      </c>
      <c r="N7" s="19">
        <v>38.0</v>
      </c>
      <c r="O7" s="14">
        <f t="shared" si="1"/>
        <v>330</v>
      </c>
      <c r="P7" s="15">
        <f t="shared" si="2"/>
        <v>330</v>
      </c>
    </row>
    <row r="8">
      <c r="A8" s="12" t="s">
        <v>21</v>
      </c>
      <c r="B8" s="30"/>
      <c r="C8" s="14"/>
      <c r="D8" s="14"/>
      <c r="E8" s="17"/>
      <c r="F8" s="17"/>
      <c r="G8" s="19">
        <v>42.42</v>
      </c>
      <c r="H8" s="5"/>
      <c r="I8" s="17"/>
      <c r="J8" s="17"/>
      <c r="K8" s="17"/>
      <c r="L8" s="17"/>
      <c r="M8" s="17"/>
      <c r="N8" s="17"/>
      <c r="O8" s="14"/>
      <c r="P8" s="15"/>
    </row>
    <row r="9">
      <c r="A9" s="9" t="s">
        <v>22</v>
      </c>
      <c r="B9" s="20">
        <f t="shared" ref="B9:G9" si="3">SUM(B5:B7)</f>
        <v>2600</v>
      </c>
      <c r="C9" s="20">
        <f t="shared" si="3"/>
        <v>1640.55</v>
      </c>
      <c r="D9" s="20">
        <f t="shared" si="3"/>
        <v>200.06</v>
      </c>
      <c r="E9" s="20">
        <f t="shared" si="3"/>
        <v>175.57</v>
      </c>
      <c r="F9" s="20">
        <f t="shared" si="3"/>
        <v>266.75</v>
      </c>
      <c r="G9" s="20">
        <f t="shared" si="3"/>
        <v>693.73</v>
      </c>
      <c r="H9" s="20">
        <f t="shared" ref="H9:I9" si="4">SUM(H5:H8)</f>
        <v>17</v>
      </c>
      <c r="I9" s="20">
        <f t="shared" si="4"/>
        <v>246.39</v>
      </c>
      <c r="J9" s="20">
        <f t="shared" ref="J9:N9" si="5">SUM(J5:J7)</f>
        <v>486.07</v>
      </c>
      <c r="K9" s="20">
        <f t="shared" si="5"/>
        <v>428.64</v>
      </c>
      <c r="L9" s="20">
        <f t="shared" si="5"/>
        <v>957.87</v>
      </c>
      <c r="M9" s="20">
        <f t="shared" si="5"/>
        <v>132.16</v>
      </c>
      <c r="N9" s="20">
        <f t="shared" si="5"/>
        <v>311.85</v>
      </c>
      <c r="O9" s="20">
        <f>SUM(C9:N9)</f>
        <v>5556.64</v>
      </c>
      <c r="P9" s="18"/>
    </row>
    <row r="10">
      <c r="A10" s="5"/>
      <c r="B10" s="2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>
      <c r="A11" s="22" t="s">
        <v>23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>
      <c r="A12" s="12" t="s">
        <v>24</v>
      </c>
      <c r="B12" s="27">
        <v>1250.0</v>
      </c>
      <c r="C12" s="14">
        <v>870.18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4">
        <f t="shared" ref="O12:O28" si="6">SUM(C12:N12)</f>
        <v>870.18</v>
      </c>
      <c r="P12" s="20">
        <f t="shared" ref="P12:P29" si="7">B12-O12</f>
        <v>379.82</v>
      </c>
    </row>
    <row r="13">
      <c r="A13" s="12" t="s">
        <v>25</v>
      </c>
      <c r="B13" s="25">
        <v>500.0</v>
      </c>
      <c r="C13" s="17"/>
      <c r="D13" s="17"/>
      <c r="E13" s="17"/>
      <c r="F13" s="17"/>
      <c r="G13" s="17"/>
      <c r="H13" s="17"/>
      <c r="I13" s="17"/>
      <c r="J13" s="17"/>
      <c r="K13" s="17"/>
      <c r="L13" s="14">
        <v>90.65</v>
      </c>
      <c r="M13" s="17"/>
      <c r="N13" s="17"/>
      <c r="O13" s="14">
        <f t="shared" si="6"/>
        <v>90.65</v>
      </c>
      <c r="P13" s="20">
        <f t="shared" si="7"/>
        <v>409.35</v>
      </c>
    </row>
    <row r="14">
      <c r="A14" s="26" t="s">
        <v>26</v>
      </c>
      <c r="B14" s="27">
        <v>500.0</v>
      </c>
      <c r="C14" s="17"/>
      <c r="D14" s="17"/>
      <c r="E14" s="17"/>
      <c r="F14" s="17"/>
      <c r="G14" s="17"/>
      <c r="H14" s="17"/>
      <c r="I14" s="17"/>
      <c r="J14" s="14">
        <v>120.0</v>
      </c>
      <c r="K14" s="17"/>
      <c r="L14" s="17"/>
      <c r="M14" s="17"/>
      <c r="N14" s="17"/>
      <c r="O14" s="14">
        <f t="shared" si="6"/>
        <v>120</v>
      </c>
      <c r="P14" s="20">
        <f t="shared" si="7"/>
        <v>380</v>
      </c>
    </row>
    <row r="15">
      <c r="A15" s="12" t="s">
        <v>27</v>
      </c>
      <c r="B15" s="27">
        <v>1482.0</v>
      </c>
      <c r="C15" s="17"/>
      <c r="D15" s="17"/>
      <c r="E15" s="17"/>
      <c r="F15" s="17"/>
      <c r="G15" s="17"/>
      <c r="H15" s="28">
        <v>288.12</v>
      </c>
      <c r="I15" s="17"/>
      <c r="J15" s="17"/>
      <c r="K15" s="17"/>
      <c r="L15" s="17"/>
      <c r="M15" s="14">
        <v>149.49</v>
      </c>
      <c r="N15" s="17"/>
      <c r="O15" s="14">
        <f t="shared" si="6"/>
        <v>437.61</v>
      </c>
      <c r="P15" s="20">
        <f t="shared" si="7"/>
        <v>1044.39</v>
      </c>
    </row>
    <row r="16">
      <c r="A16" s="12" t="s">
        <v>28</v>
      </c>
      <c r="B16" s="27">
        <v>0.0</v>
      </c>
      <c r="C16" s="17"/>
      <c r="D16" s="17"/>
      <c r="E16" s="17"/>
      <c r="F16" s="17"/>
      <c r="G16" s="17"/>
      <c r="H16" s="17"/>
      <c r="I16" s="17"/>
      <c r="J16" s="14">
        <v>300.0</v>
      </c>
      <c r="K16" s="17"/>
      <c r="L16" s="17"/>
      <c r="M16" s="17"/>
      <c r="N16" s="17"/>
      <c r="O16" s="14">
        <f t="shared" si="6"/>
        <v>300</v>
      </c>
      <c r="P16" s="20">
        <f t="shared" si="7"/>
        <v>-300</v>
      </c>
    </row>
    <row r="17">
      <c r="A17" s="12" t="s">
        <v>29</v>
      </c>
      <c r="B17" s="25">
        <v>300.0</v>
      </c>
      <c r="C17" s="17"/>
      <c r="D17" s="17"/>
      <c r="E17" s="17"/>
      <c r="F17" s="14">
        <v>125.0</v>
      </c>
      <c r="G17" s="14">
        <v>25.0</v>
      </c>
      <c r="H17" s="14">
        <v>25.0</v>
      </c>
      <c r="I17" s="14">
        <v>25.0</v>
      </c>
      <c r="J17" s="14">
        <v>25.0</v>
      </c>
      <c r="K17" s="14">
        <v>25.0</v>
      </c>
      <c r="L17" s="14">
        <v>25.0</v>
      </c>
      <c r="M17" s="14">
        <v>25.0</v>
      </c>
      <c r="N17" s="14">
        <v>25.0</v>
      </c>
      <c r="O17" s="14">
        <f t="shared" si="6"/>
        <v>325</v>
      </c>
      <c r="P17" s="20">
        <f t="shared" si="7"/>
        <v>-25</v>
      </c>
    </row>
    <row r="18">
      <c r="A18" s="12" t="s">
        <v>30</v>
      </c>
      <c r="B18" s="27">
        <v>0.0</v>
      </c>
      <c r="C18" s="14" t="s">
        <v>84</v>
      </c>
      <c r="D18" s="14">
        <v>250.0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4">
        <f t="shared" si="6"/>
        <v>250</v>
      </c>
      <c r="P18" s="20">
        <f t="shared" si="7"/>
        <v>-250</v>
      </c>
    </row>
    <row r="19">
      <c r="A19" s="12" t="s">
        <v>31</v>
      </c>
      <c r="B19" s="27">
        <v>200.0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4">
        <v>213.03</v>
      </c>
      <c r="N19" s="17"/>
      <c r="O19" s="14">
        <f t="shared" si="6"/>
        <v>213.03</v>
      </c>
      <c r="P19" s="20">
        <f t="shared" si="7"/>
        <v>-13.03</v>
      </c>
    </row>
    <row r="20">
      <c r="A20" s="12" t="s">
        <v>32</v>
      </c>
      <c r="B20" s="25">
        <v>106.0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4">
        <v>166.0</v>
      </c>
      <c r="O20" s="14">
        <f t="shared" si="6"/>
        <v>166</v>
      </c>
      <c r="P20" s="20">
        <f t="shared" si="7"/>
        <v>-60</v>
      </c>
    </row>
    <row r="21">
      <c r="A21" s="12" t="s">
        <v>33</v>
      </c>
      <c r="B21" s="25">
        <v>60.0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4">
        <f t="shared" si="6"/>
        <v>0</v>
      </c>
      <c r="P21" s="20">
        <f t="shared" si="7"/>
        <v>60</v>
      </c>
    </row>
    <row r="22">
      <c r="A22" s="12" t="s">
        <v>34</v>
      </c>
      <c r="B22" s="25">
        <v>100.0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4">
        <f t="shared" si="6"/>
        <v>0</v>
      </c>
      <c r="P22" s="20">
        <f t="shared" si="7"/>
        <v>100</v>
      </c>
    </row>
    <row r="23">
      <c r="A23" s="12" t="s">
        <v>35</v>
      </c>
      <c r="B23" s="82">
        <v>101.94</v>
      </c>
      <c r="C23" s="14"/>
      <c r="D23" s="17"/>
      <c r="E23" s="17"/>
      <c r="F23" s="17"/>
      <c r="G23" s="17"/>
      <c r="H23" s="14">
        <v>155.75</v>
      </c>
      <c r="I23" s="17"/>
      <c r="J23" s="17"/>
      <c r="K23" s="17"/>
      <c r="L23" s="17"/>
      <c r="M23" s="14" t="s">
        <v>84</v>
      </c>
      <c r="N23" s="17"/>
      <c r="O23" s="14">
        <f t="shared" si="6"/>
        <v>155.75</v>
      </c>
      <c r="P23" s="20">
        <f t="shared" si="7"/>
        <v>-53.81</v>
      </c>
    </row>
    <row r="24">
      <c r="A24" s="12" t="s">
        <v>36</v>
      </c>
      <c r="B24" s="30">
        <v>670.0</v>
      </c>
      <c r="C24" s="17"/>
      <c r="D24" s="17"/>
      <c r="E24" s="17"/>
      <c r="F24" s="5"/>
      <c r="G24" s="17"/>
      <c r="H24" s="5"/>
      <c r="I24" s="17"/>
      <c r="J24" s="17"/>
      <c r="K24" s="14">
        <v>312.89</v>
      </c>
      <c r="L24" s="17"/>
      <c r="M24" s="31">
        <v>326.39</v>
      </c>
      <c r="N24" s="17"/>
      <c r="O24" s="14">
        <f t="shared" si="6"/>
        <v>639.28</v>
      </c>
      <c r="P24" s="20">
        <f t="shared" si="7"/>
        <v>30.72</v>
      </c>
    </row>
    <row r="25">
      <c r="A25" s="12" t="s">
        <v>37</v>
      </c>
      <c r="B25" s="30">
        <v>450.0</v>
      </c>
      <c r="C25" s="17"/>
      <c r="D25" s="17"/>
      <c r="E25" s="14">
        <v>177.87</v>
      </c>
      <c r="F25" s="17"/>
      <c r="G25" s="17"/>
      <c r="H25" s="5"/>
      <c r="I25" s="5"/>
      <c r="J25" s="14"/>
      <c r="K25" s="5"/>
      <c r="L25" s="17"/>
      <c r="M25" s="5"/>
      <c r="N25" s="17"/>
      <c r="O25" s="14">
        <f t="shared" si="6"/>
        <v>177.87</v>
      </c>
      <c r="P25" s="20">
        <f t="shared" si="7"/>
        <v>272.13</v>
      </c>
    </row>
    <row r="26">
      <c r="A26" s="12" t="s">
        <v>38</v>
      </c>
      <c r="B26" s="30">
        <v>670.0</v>
      </c>
      <c r="C26" s="17"/>
      <c r="D26" s="17"/>
      <c r="E26" s="14">
        <v>292.84</v>
      </c>
      <c r="F26" s="17"/>
      <c r="G26" s="17"/>
      <c r="H26" s="17"/>
      <c r="I26" s="17"/>
      <c r="J26" s="14">
        <v>292.84</v>
      </c>
      <c r="K26" s="17"/>
      <c r="L26" s="17"/>
      <c r="M26" s="5"/>
      <c r="N26" s="14"/>
      <c r="O26" s="14">
        <f t="shared" si="6"/>
        <v>585.68</v>
      </c>
      <c r="P26" s="20">
        <f t="shared" si="7"/>
        <v>84.32</v>
      </c>
    </row>
    <row r="27">
      <c r="A27" s="12" t="s">
        <v>39</v>
      </c>
      <c r="B27" s="30">
        <v>450.0</v>
      </c>
      <c r="C27" s="17"/>
      <c r="D27" s="17"/>
      <c r="E27" s="14" t="s">
        <v>84</v>
      </c>
      <c r="F27" s="17"/>
      <c r="G27" s="17"/>
      <c r="H27" s="14">
        <v>288.12</v>
      </c>
      <c r="I27" s="17"/>
      <c r="J27" s="17"/>
      <c r="K27" s="17"/>
      <c r="L27" s="17"/>
      <c r="M27" s="17"/>
      <c r="N27" s="17"/>
      <c r="O27" s="14">
        <f t="shared" si="6"/>
        <v>288.12</v>
      </c>
      <c r="P27" s="20">
        <f t="shared" si="7"/>
        <v>161.88</v>
      </c>
    </row>
    <row r="28">
      <c r="A28" s="12" t="s">
        <v>85</v>
      </c>
      <c r="B28" s="27">
        <v>0.0</v>
      </c>
      <c r="C28" s="14"/>
      <c r="D28" s="14">
        <v>2002.12</v>
      </c>
      <c r="E28" s="17"/>
      <c r="F28" s="14" t="s">
        <v>84</v>
      </c>
      <c r="G28" s="14" t="s">
        <v>84</v>
      </c>
      <c r="H28" s="14"/>
      <c r="I28" s="14" t="s">
        <v>84</v>
      </c>
      <c r="J28" s="14"/>
      <c r="K28" s="14"/>
      <c r="L28" s="14"/>
      <c r="M28" s="14"/>
      <c r="N28" s="14"/>
      <c r="O28" s="14">
        <f t="shared" si="6"/>
        <v>2002.12</v>
      </c>
      <c r="P28" s="20">
        <f t="shared" si="7"/>
        <v>-2002.12</v>
      </c>
    </row>
    <row r="29">
      <c r="A29" s="12" t="s">
        <v>86</v>
      </c>
      <c r="B29" s="27">
        <v>179.88</v>
      </c>
      <c r="C29" s="14">
        <v>14.99</v>
      </c>
      <c r="D29" s="14">
        <v>0.0</v>
      </c>
      <c r="E29" s="14">
        <v>14.99</v>
      </c>
      <c r="F29" s="14">
        <v>14.99</v>
      </c>
      <c r="G29" s="14">
        <v>14.99</v>
      </c>
      <c r="H29" s="14">
        <v>14.99</v>
      </c>
      <c r="I29" s="14">
        <v>14.99</v>
      </c>
      <c r="J29" s="14">
        <v>14.99</v>
      </c>
      <c r="K29" s="14">
        <v>14.99</v>
      </c>
      <c r="L29" s="14"/>
      <c r="M29" s="14"/>
      <c r="N29" s="14"/>
      <c r="O29" s="14">
        <f>SUM(C29+N29)</f>
        <v>14.99</v>
      </c>
      <c r="P29" s="20">
        <f t="shared" si="7"/>
        <v>164.89</v>
      </c>
    </row>
    <row r="30">
      <c r="A30" s="12" t="s">
        <v>42</v>
      </c>
      <c r="B30" s="27">
        <v>-2437.82</v>
      </c>
      <c r="C30" s="14"/>
      <c r="D30" s="14"/>
      <c r="E30" s="17"/>
      <c r="F30" s="14"/>
      <c r="G30" s="14"/>
      <c r="H30" s="14"/>
      <c r="I30" s="14"/>
      <c r="J30" s="14"/>
      <c r="K30" s="14"/>
      <c r="L30" s="14"/>
      <c r="M30" s="14" t="s">
        <v>84</v>
      </c>
      <c r="N30" s="14"/>
      <c r="O30" s="17"/>
      <c r="P30" s="20"/>
    </row>
    <row r="31">
      <c r="A31" s="22" t="s">
        <v>43</v>
      </c>
      <c r="B31" s="33">
        <f>SUM(B12:B30)</f>
        <v>4582</v>
      </c>
      <c r="C31" s="33">
        <f t="shared" ref="C31:D31" si="8">SUM(C12:C29)</f>
        <v>885.17</v>
      </c>
      <c r="D31" s="33">
        <f t="shared" si="8"/>
        <v>2252.12</v>
      </c>
      <c r="E31" s="33">
        <f t="shared" ref="E31:N31" si="9">SUM(E12:E30)</f>
        <v>485.7</v>
      </c>
      <c r="F31" s="33">
        <f t="shared" si="9"/>
        <v>139.99</v>
      </c>
      <c r="G31" s="33">
        <f t="shared" si="9"/>
        <v>39.99</v>
      </c>
      <c r="H31" s="33">
        <f t="shared" si="9"/>
        <v>771.98</v>
      </c>
      <c r="I31" s="33">
        <f t="shared" si="9"/>
        <v>39.99</v>
      </c>
      <c r="J31" s="33">
        <f t="shared" si="9"/>
        <v>752.83</v>
      </c>
      <c r="K31" s="33">
        <f t="shared" si="9"/>
        <v>352.88</v>
      </c>
      <c r="L31" s="33">
        <f t="shared" si="9"/>
        <v>115.65</v>
      </c>
      <c r="M31" s="33">
        <f t="shared" si="9"/>
        <v>713.91</v>
      </c>
      <c r="N31" s="33">
        <f t="shared" si="9"/>
        <v>191</v>
      </c>
      <c r="O31" s="33">
        <f>SUM(C31:N31)</f>
        <v>6741.21</v>
      </c>
      <c r="P31" s="18">
        <f>B31-O31</f>
        <v>-2159.21</v>
      </c>
    </row>
    <row r="32">
      <c r="A32" s="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4"/>
      <c r="P32" s="34"/>
    </row>
    <row r="33">
      <c r="A33" s="12" t="s">
        <v>44</v>
      </c>
      <c r="B33" s="17"/>
      <c r="C33" s="19">
        <v>7484.4</v>
      </c>
      <c r="D33" s="19">
        <f t="shared" ref="D33:N33" si="10">C36</f>
        <v>8239.78</v>
      </c>
      <c r="E33" s="35">
        <f t="shared" si="10"/>
        <v>6187.72</v>
      </c>
      <c r="F33" s="35">
        <f t="shared" si="10"/>
        <v>5877.59</v>
      </c>
      <c r="G33" s="35">
        <f t="shared" si="10"/>
        <v>6004.35</v>
      </c>
      <c r="H33" s="35">
        <f t="shared" si="10"/>
        <v>6700.51</v>
      </c>
      <c r="I33" s="35">
        <f t="shared" si="10"/>
        <v>5945.53</v>
      </c>
      <c r="J33" s="35">
        <f t="shared" si="10"/>
        <v>6151.93</v>
      </c>
      <c r="K33" s="35">
        <f t="shared" si="10"/>
        <v>5885.17</v>
      </c>
      <c r="L33" s="35">
        <f t="shared" si="10"/>
        <v>5960.93</v>
      </c>
      <c r="M33" s="35">
        <f t="shared" si="10"/>
        <v>6803.15</v>
      </c>
      <c r="N33" s="35">
        <f t="shared" si="10"/>
        <v>6221.4</v>
      </c>
      <c r="O33" s="34"/>
      <c r="P33" s="34"/>
    </row>
    <row r="34">
      <c r="A34" s="12" t="s">
        <v>45</v>
      </c>
      <c r="B34" s="17"/>
      <c r="C34" s="19">
        <f>C9</f>
        <v>1640.55</v>
      </c>
      <c r="D34" s="19">
        <f t="shared" ref="D34:F34" si="11">sum(D5:D7)</f>
        <v>200.06</v>
      </c>
      <c r="E34" s="19">
        <f t="shared" si="11"/>
        <v>175.57</v>
      </c>
      <c r="F34" s="19">
        <f t="shared" si="11"/>
        <v>266.75</v>
      </c>
      <c r="G34" s="19">
        <f t="shared" ref="G34:H34" si="12">sum(G5:G8)</f>
        <v>736.15</v>
      </c>
      <c r="H34" s="19">
        <f t="shared" si="12"/>
        <v>17</v>
      </c>
      <c r="I34" s="19">
        <f t="shared" ref="I34:N34" si="13">sum(I5:I7)</f>
        <v>246.39</v>
      </c>
      <c r="J34" s="19">
        <f t="shared" si="13"/>
        <v>486.07</v>
      </c>
      <c r="K34" s="19">
        <f t="shared" si="13"/>
        <v>428.64</v>
      </c>
      <c r="L34" s="19">
        <f t="shared" si="13"/>
        <v>957.87</v>
      </c>
      <c r="M34" s="19">
        <f t="shared" si="13"/>
        <v>132.16</v>
      </c>
      <c r="N34" s="19">
        <f t="shared" si="13"/>
        <v>311.85</v>
      </c>
      <c r="O34" s="34"/>
      <c r="P34" s="34"/>
    </row>
    <row r="35">
      <c r="A35" s="12" t="s">
        <v>46</v>
      </c>
      <c r="B35" s="17"/>
      <c r="C35" s="19">
        <f t="shared" ref="C35:N35" si="14">C31</f>
        <v>885.17</v>
      </c>
      <c r="D35" s="19">
        <f t="shared" si="14"/>
        <v>2252.12</v>
      </c>
      <c r="E35" s="19">
        <f t="shared" si="14"/>
        <v>485.7</v>
      </c>
      <c r="F35" s="19">
        <f t="shared" si="14"/>
        <v>139.99</v>
      </c>
      <c r="G35" s="19">
        <f t="shared" si="14"/>
        <v>39.99</v>
      </c>
      <c r="H35" s="19">
        <f t="shared" si="14"/>
        <v>771.98</v>
      </c>
      <c r="I35" s="19">
        <f t="shared" si="14"/>
        <v>39.99</v>
      </c>
      <c r="J35" s="19">
        <f t="shared" si="14"/>
        <v>752.83</v>
      </c>
      <c r="K35" s="19">
        <f t="shared" si="14"/>
        <v>352.88</v>
      </c>
      <c r="L35" s="19">
        <f t="shared" si="14"/>
        <v>115.65</v>
      </c>
      <c r="M35" s="19">
        <f t="shared" si="14"/>
        <v>713.91</v>
      </c>
      <c r="N35" s="19">
        <f t="shared" si="14"/>
        <v>191</v>
      </c>
      <c r="O35" s="34"/>
      <c r="P35" s="34"/>
    </row>
    <row r="36">
      <c r="A36" s="12" t="s">
        <v>47</v>
      </c>
      <c r="B36" s="17"/>
      <c r="C36" s="19">
        <f>(C33+C34-C35)</f>
        <v>8239.78</v>
      </c>
      <c r="D36" s="36">
        <f t="shared" ref="D36:N36" si="15">D33+D34-D35</f>
        <v>6187.72</v>
      </c>
      <c r="E36" s="36">
        <f t="shared" si="15"/>
        <v>5877.59</v>
      </c>
      <c r="F36" s="36">
        <f t="shared" si="15"/>
        <v>6004.35</v>
      </c>
      <c r="G36" s="36">
        <f t="shared" si="15"/>
        <v>6700.51</v>
      </c>
      <c r="H36" s="36">
        <f t="shared" si="15"/>
        <v>5945.53</v>
      </c>
      <c r="I36" s="36">
        <f t="shared" si="15"/>
        <v>6151.93</v>
      </c>
      <c r="J36" s="36">
        <f t="shared" si="15"/>
        <v>5885.17</v>
      </c>
      <c r="K36" s="36">
        <f t="shared" si="15"/>
        <v>5960.93</v>
      </c>
      <c r="L36" s="36">
        <f t="shared" si="15"/>
        <v>6803.15</v>
      </c>
      <c r="M36" s="36">
        <f t="shared" si="15"/>
        <v>6221.4</v>
      </c>
      <c r="N36" s="36">
        <f t="shared" si="15"/>
        <v>6342.25</v>
      </c>
      <c r="O36" s="34"/>
      <c r="P36" s="34"/>
    </row>
    <row r="37">
      <c r="A37" s="12" t="s">
        <v>48</v>
      </c>
      <c r="B37" s="37"/>
      <c r="C37" s="38">
        <v>3500.0</v>
      </c>
      <c r="D37" s="38">
        <v>3500.0</v>
      </c>
      <c r="E37" s="38">
        <v>3500.0</v>
      </c>
      <c r="F37" s="38">
        <v>3500.0</v>
      </c>
      <c r="G37" s="38">
        <v>3500.0</v>
      </c>
      <c r="H37" s="38">
        <v>3500.0</v>
      </c>
      <c r="I37" s="38">
        <v>3500.0</v>
      </c>
      <c r="J37" s="38">
        <v>3500.0</v>
      </c>
      <c r="K37" s="38">
        <v>3500.0</v>
      </c>
      <c r="L37" s="38">
        <v>3500.0</v>
      </c>
      <c r="M37" s="38">
        <v>3500.0</v>
      </c>
      <c r="N37" s="38">
        <v>3500.0</v>
      </c>
      <c r="O37" s="34"/>
      <c r="P37" s="34"/>
    </row>
    <row r="38">
      <c r="A38" s="12" t="s">
        <v>49</v>
      </c>
      <c r="B38" s="17"/>
      <c r="C38" s="19">
        <f>C36-C37</f>
        <v>4739.78</v>
      </c>
      <c r="D38" s="19">
        <v>2687.72</v>
      </c>
      <c r="E38" s="19">
        <v>2555.46</v>
      </c>
      <c r="F38" s="19">
        <v>2504.35</v>
      </c>
      <c r="G38" s="19">
        <v>3200.51</v>
      </c>
      <c r="H38" s="19">
        <v>2445.53</v>
      </c>
      <c r="I38" s="19">
        <v>2651.93</v>
      </c>
      <c r="J38" s="19">
        <v>2385.17</v>
      </c>
      <c r="K38" s="19">
        <v>2460.93</v>
      </c>
      <c r="L38" s="35">
        <v>3303.15</v>
      </c>
      <c r="M38" s="35">
        <v>2721.4</v>
      </c>
      <c r="N38" s="35">
        <v>2842.25</v>
      </c>
      <c r="O38" s="34"/>
      <c r="P38" s="34"/>
    </row>
    <row r="39">
      <c r="A39" s="4" t="s">
        <v>1</v>
      </c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5">
        <f>N38+B30</f>
        <v>404.43</v>
      </c>
      <c r="O41" s="5"/>
      <c r="P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5">
        <f>N36+B30</f>
        <v>3904.43</v>
      </c>
      <c r="O42" s="5"/>
      <c r="P42" s="5"/>
    </row>
  </sheetData>
  <mergeCells count="3">
    <mergeCell ref="A1:P1"/>
    <mergeCell ref="A2:P2"/>
    <mergeCell ref="A39:P39"/>
  </mergeCell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7.0"/>
    <col customWidth="1" min="2" max="2" width="10.86"/>
    <col customWidth="1" min="3" max="15" width="10.14"/>
    <col customWidth="1" min="16" max="16" width="13.0"/>
    <col customWidth="1" min="17" max="26" width="8.71"/>
  </cols>
  <sheetData>
    <row r="1" ht="12.75" customHeight="1">
      <c r="A1" s="8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ht="12.75" customHeight="1">
      <c r="A2" s="8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ht="12.75" customHeight="1">
      <c r="A3" s="86"/>
      <c r="B3" s="87" t="s">
        <v>87</v>
      </c>
      <c r="C3" s="88" t="s">
        <v>3</v>
      </c>
      <c r="D3" s="88" t="s">
        <v>4</v>
      </c>
      <c r="E3" s="88" t="s">
        <v>5</v>
      </c>
      <c r="F3" s="88" t="s">
        <v>6</v>
      </c>
      <c r="G3" s="88" t="s">
        <v>7</v>
      </c>
      <c r="H3" s="88" t="s">
        <v>8</v>
      </c>
      <c r="I3" s="88" t="s">
        <v>9</v>
      </c>
      <c r="J3" s="88" t="s">
        <v>10</v>
      </c>
      <c r="K3" s="88" t="s">
        <v>11</v>
      </c>
      <c r="L3" s="88" t="s">
        <v>12</v>
      </c>
      <c r="M3" s="88" t="s">
        <v>13</v>
      </c>
      <c r="N3" s="88" t="s">
        <v>14</v>
      </c>
      <c r="O3" s="88" t="s">
        <v>15</v>
      </c>
      <c r="P3" s="89" t="s">
        <v>16</v>
      </c>
      <c r="Q3" s="84"/>
      <c r="R3" s="84"/>
      <c r="S3" s="84"/>
      <c r="T3" s="84"/>
      <c r="U3" s="84"/>
      <c r="V3" s="84"/>
      <c r="W3" s="84"/>
      <c r="X3" s="84"/>
      <c r="Y3" s="84"/>
      <c r="Z3" s="84"/>
    </row>
    <row r="4" ht="12.75" customHeight="1">
      <c r="A4" s="90" t="s">
        <v>17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ht="12.75" customHeight="1">
      <c r="A5" s="92" t="s">
        <v>18</v>
      </c>
      <c r="B5" s="93">
        <v>2600.0</v>
      </c>
      <c r="C5" s="92">
        <v>262.7</v>
      </c>
      <c r="D5" s="92">
        <v>107.85</v>
      </c>
      <c r="E5" s="92">
        <v>620.43</v>
      </c>
      <c r="F5" s="92">
        <v>199.86</v>
      </c>
      <c r="G5" s="92">
        <v>200.5</v>
      </c>
      <c r="H5" s="92">
        <v>209.18</v>
      </c>
      <c r="I5" s="92">
        <v>329.66</v>
      </c>
      <c r="J5" s="92">
        <v>102.22</v>
      </c>
      <c r="K5" s="92">
        <v>432.03</v>
      </c>
      <c r="L5" s="92">
        <v>161.17</v>
      </c>
      <c r="M5" s="92">
        <v>155.97</v>
      </c>
      <c r="N5" s="92">
        <v>357.2</v>
      </c>
      <c r="O5" s="94">
        <v>3138.77</v>
      </c>
      <c r="P5" s="95">
        <f>O5-B5</f>
        <v>538.77</v>
      </c>
      <c r="Q5" s="84"/>
      <c r="R5" s="84"/>
      <c r="S5" s="84"/>
      <c r="T5" s="84"/>
      <c r="U5" s="84"/>
      <c r="V5" s="84"/>
      <c r="W5" s="84"/>
      <c r="X5" s="84"/>
      <c r="Y5" s="84"/>
      <c r="Z5" s="84"/>
    </row>
    <row r="6" ht="12.75" customHeight="1">
      <c r="A6" s="92" t="s">
        <v>19</v>
      </c>
      <c r="B6" s="96">
        <v>0.0</v>
      </c>
      <c r="C6" s="92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92">
        <v>0.0</v>
      </c>
      <c r="P6" s="90">
        <v>0.0</v>
      </c>
      <c r="Q6" s="84"/>
      <c r="R6" s="84"/>
      <c r="S6" s="84"/>
      <c r="T6" s="84"/>
      <c r="U6" s="84"/>
      <c r="V6" s="84"/>
      <c r="W6" s="84"/>
      <c r="X6" s="84"/>
      <c r="Y6" s="84"/>
      <c r="Z6" s="84"/>
    </row>
    <row r="7" ht="12.75" customHeight="1">
      <c r="A7" s="92" t="s">
        <v>20</v>
      </c>
      <c r="B7" s="96">
        <v>0.0</v>
      </c>
      <c r="C7" s="92"/>
      <c r="D7" s="92"/>
      <c r="E7" s="86"/>
      <c r="F7" s="86"/>
      <c r="G7" s="86"/>
      <c r="H7" s="86"/>
      <c r="I7" s="86"/>
      <c r="J7" s="86"/>
      <c r="K7" s="86"/>
      <c r="L7" s="86"/>
      <c r="M7" s="86"/>
      <c r="N7" s="86"/>
      <c r="O7" s="92">
        <v>0.0</v>
      </c>
      <c r="P7" s="97">
        <v>0.0</v>
      </c>
      <c r="Q7" s="84"/>
      <c r="R7" s="84"/>
      <c r="S7" s="84"/>
      <c r="T7" s="84"/>
      <c r="U7" s="84"/>
      <c r="V7" s="84"/>
      <c r="W7" s="84"/>
      <c r="X7" s="84"/>
      <c r="Y7" s="84"/>
      <c r="Z7" s="84"/>
    </row>
    <row r="8" ht="12.75" customHeight="1">
      <c r="A8" s="90" t="s">
        <v>22</v>
      </c>
      <c r="B8" s="98">
        <v>2600.0</v>
      </c>
      <c r="C8" s="90">
        <v>262.7</v>
      </c>
      <c r="D8" s="90">
        <v>107.85</v>
      </c>
      <c r="E8" s="90">
        <v>620.43</v>
      </c>
      <c r="F8" s="90">
        <v>199.86</v>
      </c>
      <c r="G8" s="90">
        <v>200.5</v>
      </c>
      <c r="H8" s="90">
        <v>209.18</v>
      </c>
      <c r="I8" s="90">
        <v>329.66</v>
      </c>
      <c r="J8" s="90">
        <v>102.22</v>
      </c>
      <c r="K8" s="90">
        <v>432.03</v>
      </c>
      <c r="L8" s="90">
        <v>161.17</v>
      </c>
      <c r="M8" s="90">
        <v>155.97</v>
      </c>
      <c r="N8" s="90">
        <v>357.2</v>
      </c>
      <c r="O8" s="98">
        <v>3138.77</v>
      </c>
      <c r="P8" s="90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ht="12.75" customHeight="1">
      <c r="A9" s="86"/>
      <c r="B9" s="99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ht="12.75" customHeight="1">
      <c r="A10" s="97" t="s">
        <v>23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ht="12.75" customHeight="1">
      <c r="A11" s="92" t="s">
        <v>24</v>
      </c>
      <c r="B11" s="101">
        <v>1250.0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>
        <v>285.15</v>
      </c>
      <c r="O11" s="86">
        <v>285.15</v>
      </c>
      <c r="P11" s="98">
        <v>964.85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ht="12.75" customHeight="1">
      <c r="A12" s="92" t="s">
        <v>25</v>
      </c>
      <c r="B12" s="102">
        <v>500.0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>
        <v>0.0</v>
      </c>
      <c r="P12" s="90">
        <v>500.0</v>
      </c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ht="12.75" customHeight="1">
      <c r="A13" s="103" t="s">
        <v>26</v>
      </c>
      <c r="B13" s="104">
        <v>0.0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>
        <v>0.0</v>
      </c>
      <c r="P13" s="90">
        <v>0.0</v>
      </c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ht="12.75" customHeight="1">
      <c r="A14" s="92" t="s">
        <v>28</v>
      </c>
      <c r="B14" s="104">
        <v>0.0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>
        <v>0.0</v>
      </c>
      <c r="P14" s="90">
        <v>0.0</v>
      </c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ht="12.75" customHeight="1">
      <c r="A15" s="92" t="s">
        <v>29</v>
      </c>
      <c r="B15" s="99">
        <v>300.0</v>
      </c>
      <c r="C15" s="86">
        <v>25.0</v>
      </c>
      <c r="D15" s="86">
        <v>25.0</v>
      </c>
      <c r="E15" s="86">
        <v>25.0</v>
      </c>
      <c r="F15" s="86">
        <v>25.0</v>
      </c>
      <c r="G15" s="86">
        <v>25.0</v>
      </c>
      <c r="H15" s="86">
        <v>25.0</v>
      </c>
      <c r="I15" s="86">
        <v>25.0</v>
      </c>
      <c r="J15" s="86">
        <v>25.0</v>
      </c>
      <c r="K15" s="86">
        <v>25.0</v>
      </c>
      <c r="L15" s="86">
        <v>25.0</v>
      </c>
      <c r="M15" s="86">
        <v>25.0</v>
      </c>
      <c r="N15" s="86">
        <v>25.0</v>
      </c>
      <c r="O15" s="86">
        <v>300.0</v>
      </c>
      <c r="P15" s="90">
        <v>0.0</v>
      </c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ht="12.75" customHeight="1">
      <c r="A16" s="92" t="s">
        <v>30</v>
      </c>
      <c r="B16" s="104">
        <v>0.0</v>
      </c>
      <c r="C16" s="92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>
        <v>0.0</v>
      </c>
      <c r="P16" s="90">
        <v>0.0</v>
      </c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ht="12.75" customHeight="1">
      <c r="A17" s="92" t="s">
        <v>31</v>
      </c>
      <c r="B17" s="104">
        <v>200.0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>
        <v>0.0</v>
      </c>
      <c r="P17" s="90">
        <v>200.0</v>
      </c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ht="12.75" customHeight="1">
      <c r="A18" s="92" t="s">
        <v>32</v>
      </c>
      <c r="B18" s="102">
        <v>106.0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92">
        <v>134.0</v>
      </c>
      <c r="O18" s="92">
        <v>134.0</v>
      </c>
      <c r="P18" s="90">
        <v>-28.0</v>
      </c>
      <c r="Q18" s="84"/>
      <c r="R18" s="84"/>
      <c r="S18" s="84"/>
      <c r="T18" s="84"/>
      <c r="U18" s="84"/>
      <c r="V18" s="84"/>
      <c r="W18" s="84"/>
      <c r="X18" s="84"/>
      <c r="Y18" s="84"/>
      <c r="Z18" s="84"/>
    </row>
    <row r="19" ht="12.75" customHeight="1">
      <c r="A19" s="92" t="s">
        <v>33</v>
      </c>
      <c r="B19" s="99">
        <v>60.0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>
        <v>0.0</v>
      </c>
      <c r="P19" s="90">
        <v>60.0</v>
      </c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ht="12.75" customHeight="1">
      <c r="A20" s="92" t="s">
        <v>34</v>
      </c>
      <c r="B20" s="99">
        <v>100.0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>
        <v>0.0</v>
      </c>
      <c r="P20" s="90">
        <v>100.0</v>
      </c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ht="12.75" customHeight="1">
      <c r="A21" s="92" t="s">
        <v>35</v>
      </c>
      <c r="B21" s="105">
        <v>101.94</v>
      </c>
      <c r="C21" s="92">
        <v>101.94</v>
      </c>
      <c r="D21" s="86"/>
      <c r="E21" s="86"/>
      <c r="F21" s="86"/>
      <c r="G21" s="86"/>
      <c r="H21" s="86"/>
      <c r="I21" s="86"/>
      <c r="J21" s="86"/>
      <c r="K21" s="86"/>
      <c r="L21" s="86"/>
      <c r="M21" s="92"/>
      <c r="N21" s="86"/>
      <c r="O21" s="86">
        <v>101.94</v>
      </c>
      <c r="P21" s="90">
        <v>0.0</v>
      </c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ht="12.75" customHeight="1">
      <c r="A22" s="106" t="s">
        <v>36</v>
      </c>
      <c r="B22" s="96">
        <v>670.0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92">
        <v>427.2</v>
      </c>
      <c r="N22" s="86"/>
      <c r="O22" s="86">
        <v>427.2</v>
      </c>
      <c r="P22" s="90">
        <v>242.8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ht="12.75" customHeight="1">
      <c r="A23" s="106" t="s">
        <v>37</v>
      </c>
      <c r="B23" s="96">
        <v>450.0</v>
      </c>
      <c r="C23" s="86"/>
      <c r="D23" s="86"/>
      <c r="E23" s="86"/>
      <c r="F23" s="86"/>
      <c r="G23" s="86"/>
      <c r="H23" s="86"/>
      <c r="I23" s="86"/>
      <c r="J23" s="92">
        <v>370.48</v>
      </c>
      <c r="K23" s="86"/>
      <c r="L23" s="86"/>
      <c r="M23" s="107"/>
      <c r="N23" s="86"/>
      <c r="O23" s="86">
        <v>370.48</v>
      </c>
      <c r="P23" s="90">
        <v>79.52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ht="12.75" customHeight="1">
      <c r="A24" s="106" t="s">
        <v>38</v>
      </c>
      <c r="B24" s="96">
        <v>670.0</v>
      </c>
      <c r="C24" s="86"/>
      <c r="D24" s="86"/>
      <c r="E24" s="92"/>
      <c r="F24" s="86"/>
      <c r="G24" s="86"/>
      <c r="H24" s="86"/>
      <c r="I24" s="86"/>
      <c r="J24" s="86"/>
      <c r="K24" s="86"/>
      <c r="L24" s="86"/>
      <c r="M24" s="86"/>
      <c r="N24" s="92">
        <v>357.92</v>
      </c>
      <c r="O24" s="86">
        <v>357.92</v>
      </c>
      <c r="P24" s="90">
        <v>312.08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ht="12.75" customHeight="1">
      <c r="A25" s="106" t="s">
        <v>39</v>
      </c>
      <c r="B25" s="96">
        <v>450.0</v>
      </c>
      <c r="C25" s="86"/>
      <c r="D25" s="86"/>
      <c r="E25" s="92"/>
      <c r="F25" s="86"/>
      <c r="G25" s="86"/>
      <c r="H25" s="86"/>
      <c r="I25" s="86"/>
      <c r="J25" s="86"/>
      <c r="K25" s="86"/>
      <c r="L25" s="86"/>
      <c r="M25" s="86"/>
      <c r="N25" s="86"/>
      <c r="O25" s="86">
        <v>0.0</v>
      </c>
      <c r="P25" s="90">
        <v>450.0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ht="12.75" customHeight="1">
      <c r="A26" s="106" t="s">
        <v>88</v>
      </c>
      <c r="B26" s="104">
        <v>0.0</v>
      </c>
      <c r="C26" s="92">
        <v>0.0</v>
      </c>
      <c r="D26" s="92"/>
      <c r="E26" s="86"/>
      <c r="F26" s="92"/>
      <c r="G26" s="92"/>
      <c r="H26" s="92"/>
      <c r="I26" s="92"/>
      <c r="J26" s="92"/>
      <c r="K26" s="92"/>
      <c r="L26" s="92"/>
      <c r="M26" s="92">
        <v>480.52</v>
      </c>
      <c r="N26" s="92">
        <v>2002.12</v>
      </c>
      <c r="O26" s="108">
        <v>480.52</v>
      </c>
      <c r="P26" s="98">
        <v>-480.52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ht="12.75" customHeight="1">
      <c r="A27" s="106" t="s">
        <v>89</v>
      </c>
      <c r="B27" s="104">
        <v>179.88</v>
      </c>
      <c r="C27" s="92">
        <v>14.99</v>
      </c>
      <c r="D27" s="92">
        <v>14.99</v>
      </c>
      <c r="E27" s="92">
        <v>14.99</v>
      </c>
      <c r="F27" s="92">
        <v>14.99</v>
      </c>
      <c r="G27" s="92">
        <v>14.99</v>
      </c>
      <c r="H27" s="92">
        <v>14.99</v>
      </c>
      <c r="I27" s="92">
        <v>14.99</v>
      </c>
      <c r="J27" s="92">
        <v>14.99</v>
      </c>
      <c r="K27" s="92">
        <v>14.99</v>
      </c>
      <c r="L27" s="92">
        <v>14.99</v>
      </c>
      <c r="M27" s="92">
        <v>14.99</v>
      </c>
      <c r="N27" s="92">
        <v>14.99</v>
      </c>
      <c r="O27" s="86">
        <v>29.98</v>
      </c>
      <c r="P27" s="90">
        <v>149.9</v>
      </c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ht="12.75" customHeight="1">
      <c r="A28" s="106" t="s">
        <v>42</v>
      </c>
      <c r="B28" s="101">
        <v>-2437.82</v>
      </c>
      <c r="C28" s="92"/>
      <c r="D28" s="92"/>
      <c r="E28" s="86"/>
      <c r="F28" s="92"/>
      <c r="G28" s="92"/>
      <c r="H28" s="92"/>
      <c r="I28" s="92"/>
      <c r="J28" s="92"/>
      <c r="K28" s="92"/>
      <c r="L28" s="92"/>
      <c r="M28" s="92"/>
      <c r="N28" s="92"/>
      <c r="O28" s="86"/>
      <c r="P28" s="90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ht="12.75" customHeight="1">
      <c r="A29" s="97" t="s">
        <v>43</v>
      </c>
      <c r="B29" s="95">
        <v>2600.0</v>
      </c>
      <c r="C29" s="97">
        <v>141.93</v>
      </c>
      <c r="D29" s="97">
        <v>39.99</v>
      </c>
      <c r="E29" s="97">
        <v>39.99</v>
      </c>
      <c r="F29" s="97">
        <v>39.99</v>
      </c>
      <c r="G29" s="97">
        <v>39.99</v>
      </c>
      <c r="H29" s="97">
        <v>39.99</v>
      </c>
      <c r="I29" s="97">
        <v>39.99</v>
      </c>
      <c r="J29" s="97">
        <v>410.47</v>
      </c>
      <c r="K29" s="97">
        <v>39.99</v>
      </c>
      <c r="L29" s="97">
        <v>39.99</v>
      </c>
      <c r="M29" s="97">
        <v>947.71</v>
      </c>
      <c r="N29" s="97">
        <v>817.06</v>
      </c>
      <c r="O29" s="95">
        <v>2637.09</v>
      </c>
      <c r="P29" s="90">
        <v>-37.09</v>
      </c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ht="12.7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109"/>
      <c r="P30" s="109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ht="12.75" customHeight="1">
      <c r="A31" s="92" t="s">
        <v>44</v>
      </c>
      <c r="B31" s="86"/>
      <c r="C31" s="108">
        <v>8952.26</v>
      </c>
      <c r="D31" s="108">
        <v>9073.03</v>
      </c>
      <c r="E31" s="108">
        <v>9140.89</v>
      </c>
      <c r="F31" s="108">
        <v>9721.33</v>
      </c>
      <c r="G31" s="108">
        <v>9881.2</v>
      </c>
      <c r="H31" s="108">
        <v>10041.71</v>
      </c>
      <c r="I31" s="108">
        <v>10210.9</v>
      </c>
      <c r="J31" s="108">
        <v>10500.57</v>
      </c>
      <c r="K31" s="108">
        <v>10192.32</v>
      </c>
      <c r="L31" s="108">
        <v>10584.36</v>
      </c>
      <c r="M31" s="108">
        <v>10705.54</v>
      </c>
      <c r="N31" s="108">
        <v>9913.8</v>
      </c>
      <c r="O31" s="109"/>
      <c r="P31" s="109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ht="12.75" customHeight="1">
      <c r="A32" s="92" t="s">
        <v>45</v>
      </c>
      <c r="B32" s="86"/>
      <c r="C32" s="86">
        <v>262.7</v>
      </c>
      <c r="D32" s="86">
        <v>107.85</v>
      </c>
      <c r="E32" s="86">
        <v>620.43</v>
      </c>
      <c r="F32" s="86">
        <v>199.86</v>
      </c>
      <c r="G32" s="86">
        <v>200.5</v>
      </c>
      <c r="H32" s="86">
        <v>209.18</v>
      </c>
      <c r="I32" s="86">
        <v>329.66</v>
      </c>
      <c r="J32" s="86">
        <v>102.22</v>
      </c>
      <c r="K32" s="86">
        <v>432.03</v>
      </c>
      <c r="L32" s="86">
        <v>161.17</v>
      </c>
      <c r="M32" s="86">
        <v>155.97</v>
      </c>
      <c r="N32" s="86">
        <v>357.2</v>
      </c>
      <c r="O32" s="109"/>
      <c r="P32" s="109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ht="12.75" customHeight="1">
      <c r="A33" s="92" t="s">
        <v>46</v>
      </c>
      <c r="B33" s="86"/>
      <c r="C33" s="86">
        <v>141.93</v>
      </c>
      <c r="D33" s="86">
        <v>39.99</v>
      </c>
      <c r="E33" s="86">
        <v>39.99</v>
      </c>
      <c r="F33" s="86">
        <v>39.99</v>
      </c>
      <c r="G33" s="86">
        <v>39.99</v>
      </c>
      <c r="H33" s="86">
        <v>39.99</v>
      </c>
      <c r="I33" s="86">
        <v>39.99</v>
      </c>
      <c r="J33" s="86">
        <v>410.47</v>
      </c>
      <c r="K33" s="86">
        <v>39.99</v>
      </c>
      <c r="L33" s="86">
        <v>39.99</v>
      </c>
      <c r="M33" s="86">
        <v>947.71</v>
      </c>
      <c r="N33" s="86">
        <v>817.06</v>
      </c>
      <c r="O33" s="109"/>
      <c r="P33" s="109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ht="12.75" customHeight="1">
      <c r="A34" s="92" t="s">
        <v>47</v>
      </c>
      <c r="B34" s="86"/>
      <c r="C34" s="108">
        <v>9073.03</v>
      </c>
      <c r="D34" s="108">
        <v>9140.89</v>
      </c>
      <c r="E34" s="108">
        <v>9721.33</v>
      </c>
      <c r="F34" s="108">
        <v>9881.2</v>
      </c>
      <c r="G34" s="108">
        <v>10041.71</v>
      </c>
      <c r="H34" s="108">
        <v>10210.9</v>
      </c>
      <c r="I34" s="108">
        <v>10500.57</v>
      </c>
      <c r="J34" s="108">
        <v>10192.32</v>
      </c>
      <c r="K34" s="108">
        <v>10584.36</v>
      </c>
      <c r="L34" s="108">
        <v>10705.54</v>
      </c>
      <c r="M34" s="108">
        <v>9913.8</v>
      </c>
      <c r="N34" s="108">
        <v>9453.94</v>
      </c>
      <c r="O34" s="109"/>
      <c r="P34" s="109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ht="12.75" customHeight="1">
      <c r="A35" s="92" t="s">
        <v>48</v>
      </c>
      <c r="B35" s="110"/>
      <c r="C35" s="111">
        <v>3500.0</v>
      </c>
      <c r="D35" s="111">
        <v>3500.0</v>
      </c>
      <c r="E35" s="111">
        <v>3500.0</v>
      </c>
      <c r="F35" s="111">
        <v>3500.0</v>
      </c>
      <c r="G35" s="111">
        <v>3500.0</v>
      </c>
      <c r="H35" s="111">
        <v>3500.0</v>
      </c>
      <c r="I35" s="111">
        <v>3500.0</v>
      </c>
      <c r="J35" s="111">
        <v>3500.0</v>
      </c>
      <c r="K35" s="111">
        <v>3500.0</v>
      </c>
      <c r="L35" s="111">
        <v>3500.0</v>
      </c>
      <c r="M35" s="111">
        <v>3500.0</v>
      </c>
      <c r="N35" s="111">
        <v>3500.0</v>
      </c>
      <c r="O35" s="109"/>
      <c r="P35" s="109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ht="12.75" customHeight="1">
      <c r="A36" s="92" t="s">
        <v>49</v>
      </c>
      <c r="B36" s="86"/>
      <c r="C36" s="108">
        <v>5573.03</v>
      </c>
      <c r="D36" s="108">
        <v>5640.89</v>
      </c>
      <c r="E36" s="108">
        <v>6221.33</v>
      </c>
      <c r="F36" s="108">
        <v>6381.2</v>
      </c>
      <c r="G36" s="108">
        <v>6541.71</v>
      </c>
      <c r="H36" s="108">
        <v>6710.9</v>
      </c>
      <c r="I36" s="108">
        <v>7000.57</v>
      </c>
      <c r="J36" s="108">
        <v>6692.32</v>
      </c>
      <c r="K36" s="108">
        <v>7084.36</v>
      </c>
      <c r="L36" s="108">
        <v>7205.54</v>
      </c>
      <c r="M36" s="108">
        <v>6413.8</v>
      </c>
      <c r="N36" s="108">
        <v>5953.94</v>
      </c>
      <c r="O36" s="109"/>
      <c r="P36" s="109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ht="12.75" customHeight="1">
      <c r="A37" s="85" t="s">
        <v>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ht="12.7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ht="12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ht="12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ht="12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ht="12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ht="12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ht="12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ht="12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ht="12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ht="12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ht="12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ht="12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ht="12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ht="12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ht="12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ht="12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ht="12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ht="12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ht="12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ht="12.7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ht="12.7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ht="12.7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ht="12.7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ht="12.7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ht="12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ht="12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ht="12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ht="12.7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</row>
    <row r="66" ht="12.7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</row>
    <row r="67" ht="12.7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ht="12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ht="12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ht="12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ht="12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ht="12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ht="12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ht="12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ht="12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ht="12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ht="12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ht="12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ht="12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</row>
    <row r="80" ht="12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</row>
    <row r="81" ht="12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ht="12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</row>
    <row r="83" ht="12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</row>
    <row r="84" ht="12.7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ht="12.7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ht="12.7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</row>
    <row r="87" ht="12.7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ht="12.7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ht="12.7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ht="12.7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ht="12.7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ht="12.7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ht="12.7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ht="12.7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ht="12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ht="12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ht="12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ht="12.7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ht="12.7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ht="12.7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ht="12.7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ht="12.7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ht="12.7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ht="12.7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ht="12.7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ht="12.7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ht="12.7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ht="12.7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ht="12.7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ht="12.7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ht="12.7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ht="12.7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ht="12.7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ht="12.7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ht="12.7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ht="12.7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ht="12.7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ht="12.7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ht="12.7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ht="12.7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ht="12.7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ht="12.7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ht="12.7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ht="12.7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ht="12.7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ht="12.7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ht="12.7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ht="12.7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ht="12.75" customHeight="1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ht="12.75" customHeight="1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ht="12.75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ht="12.75" customHeight="1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ht="12.75" customHeight="1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ht="12.7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ht="12.75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ht="12.75" customHeight="1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ht="12.75" customHeight="1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ht="12.75" customHeight="1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ht="12.75" customHeight="1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ht="12.75" customHeight="1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ht="12.75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ht="12.75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ht="12.75" customHeight="1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ht="12.7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ht="12.75" customHeight="1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ht="12.75" customHeight="1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ht="12.7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ht="12.75" customHeight="1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ht="12.75" customHeight="1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ht="12.75" customHeight="1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ht="12.75" customHeight="1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ht="12.75" customHeight="1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ht="12.75" customHeight="1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ht="12.75" customHeight="1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ht="12.75" customHeight="1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ht="12.75" customHeight="1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ht="12.75" customHeight="1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ht="12.75" customHeight="1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ht="12.75" customHeight="1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ht="12.75" customHeight="1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ht="12.75" customHeight="1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ht="12.75" customHeight="1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ht="12.75" customHeight="1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ht="12.75" customHeight="1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ht="12.75" customHeight="1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ht="12.75" customHeight="1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ht="12.75" customHeight="1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ht="12.75" customHeight="1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ht="12.75" customHeight="1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ht="12.75" customHeight="1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ht="12.75" customHeight="1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ht="12.75" customHeight="1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ht="12.75" customHeight="1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ht="12.75" customHeight="1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ht="12.75" customHeight="1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ht="12.75" customHeight="1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ht="12.75" customHeight="1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ht="12.75" customHeight="1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ht="12.75" customHeight="1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ht="12.75" customHeight="1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ht="12.75" customHeight="1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ht="12.75" customHeight="1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ht="12.75" customHeight="1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ht="12.75" customHeight="1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ht="12.75" customHeight="1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ht="12.75" customHeight="1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ht="12.75" customHeight="1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ht="12.75" customHeight="1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ht="12.75" customHeight="1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ht="12.75" customHeight="1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ht="12.75" customHeight="1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ht="12.75" customHeight="1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ht="12.75" customHeight="1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ht="12.75" customHeight="1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ht="12.75" customHeight="1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ht="12.75" customHeight="1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ht="12.75" customHeight="1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ht="12.75" customHeight="1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ht="12.75" customHeight="1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ht="12.75" customHeight="1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ht="12.75" customHeight="1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ht="12.75" customHeight="1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ht="12.75" customHeight="1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ht="12.75" customHeight="1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ht="12.75" customHeight="1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ht="12.75" customHeight="1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ht="12.75" customHeight="1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ht="12.75" customHeight="1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ht="12.75" customHeight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ht="12.75" customHeight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ht="12.75" customHeight="1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ht="12.75" customHeight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ht="12.75" customHeight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ht="12.75" customHeight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ht="12.75" customHeight="1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ht="12.75" customHeight="1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ht="12.75" customHeight="1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ht="12.75" customHeight="1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ht="12.75" customHeight="1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ht="12.75" customHeight="1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ht="12.75" customHeight="1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ht="12.75" customHeight="1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ht="12.75" customHeight="1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ht="12.75" customHeight="1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ht="12.75" customHeight="1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ht="12.75" customHeight="1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</row>
    <row r="227" ht="12.75" customHeight="1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</row>
    <row r="228" ht="12.75" customHeight="1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</row>
    <row r="229" ht="12.75" customHeight="1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ht="12.75" customHeight="1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</row>
    <row r="231" ht="12.75" customHeight="1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</row>
    <row r="232" ht="12.75" customHeight="1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</row>
    <row r="233" ht="12.75" customHeight="1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ht="12.75" customHeight="1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</row>
    <row r="235" ht="12.75" customHeight="1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</row>
    <row r="236" ht="12.75" customHeight="1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</row>
    <row r="237" ht="12.75" customHeight="1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</row>
    <row r="238" ht="12.75" customHeight="1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</row>
    <row r="239" ht="12.75" customHeight="1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</row>
    <row r="240" ht="12.75" customHeight="1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</row>
    <row r="241" ht="12.75" customHeight="1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</row>
    <row r="242" ht="12.75" customHeight="1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</row>
    <row r="243" ht="12.75" customHeight="1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ht="12.75" customHeight="1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</row>
    <row r="245" ht="12.75" customHeight="1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</row>
    <row r="246" ht="12.75" customHeight="1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</row>
    <row r="247" ht="12.75" customHeight="1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</row>
    <row r="248" ht="12.75" customHeight="1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</row>
    <row r="249" ht="12.75" customHeight="1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</row>
    <row r="250" ht="12.75" customHeight="1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</row>
    <row r="251" ht="12.75" customHeight="1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</row>
    <row r="252" ht="12.75" customHeight="1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</row>
    <row r="253" ht="12.75" customHeight="1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</row>
    <row r="254" ht="12.75" customHeight="1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</row>
    <row r="255" ht="12.75" customHeight="1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</row>
    <row r="256" ht="12.75" customHeight="1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</row>
    <row r="257" ht="12.75" customHeight="1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</row>
    <row r="258" ht="12.75" customHeight="1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</row>
    <row r="259" ht="12.75" customHeight="1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</row>
    <row r="260" ht="12.75" customHeight="1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</row>
    <row r="261" ht="12.75" customHeight="1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</row>
    <row r="262" ht="12.75" customHeight="1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</row>
    <row r="263" ht="12.75" customHeight="1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</row>
    <row r="264" ht="12.75" customHeight="1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</row>
    <row r="265" ht="12.75" customHeight="1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</row>
    <row r="266" ht="12.75" customHeight="1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</row>
    <row r="267" ht="12.75" customHeight="1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</row>
    <row r="268" ht="12.75" customHeight="1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</row>
    <row r="269" ht="12.75" customHeight="1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</row>
    <row r="270" ht="12.75" customHeight="1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</row>
    <row r="271" ht="12.75" customHeight="1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</row>
    <row r="272" ht="12.75" customHeight="1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</row>
    <row r="273" ht="12.75" customHeight="1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</row>
    <row r="274" ht="12.75" customHeight="1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</row>
    <row r="275" ht="12.75" customHeight="1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</row>
    <row r="276" ht="12.75" customHeight="1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</row>
    <row r="277" ht="12.75" customHeight="1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</row>
    <row r="278" ht="12.75" customHeight="1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</row>
    <row r="279" ht="12.75" customHeight="1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</row>
    <row r="280" ht="12.75" customHeight="1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</row>
    <row r="281" ht="12.75" customHeight="1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</row>
    <row r="282" ht="12.75" customHeight="1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</row>
    <row r="283" ht="12.75" customHeight="1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</row>
    <row r="284" ht="12.75" customHeight="1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</row>
    <row r="285" ht="12.75" customHeight="1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</row>
    <row r="286" ht="12.75" customHeight="1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</row>
    <row r="287" ht="12.75" customHeight="1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</row>
    <row r="288" ht="12.75" customHeight="1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</row>
    <row r="289" ht="12.75" customHeight="1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</row>
    <row r="290" ht="12.75" customHeight="1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</row>
    <row r="291" ht="12.75" customHeight="1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</row>
    <row r="292" ht="12.75" customHeight="1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</row>
    <row r="293" ht="12.75" customHeight="1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</row>
    <row r="294" ht="12.75" customHeight="1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</row>
    <row r="295" ht="12.75" customHeight="1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</row>
    <row r="296" ht="12.75" customHeight="1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</row>
    <row r="297" ht="12.75" customHeight="1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</row>
    <row r="298" ht="12.75" customHeight="1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</row>
    <row r="299" ht="12.75" customHeight="1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</row>
    <row r="300" ht="12.75" customHeight="1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</row>
    <row r="301" ht="12.75" customHeight="1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</row>
    <row r="302" ht="12.75" customHeight="1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</row>
    <row r="303" ht="12.75" customHeight="1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</row>
    <row r="304" ht="12.75" customHeight="1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</row>
    <row r="305" ht="12.75" customHeight="1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</row>
    <row r="306" ht="12.75" customHeight="1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</row>
    <row r="307" ht="12.75" customHeight="1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</row>
    <row r="308" ht="12.75" customHeight="1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</row>
    <row r="309" ht="12.75" customHeight="1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</row>
    <row r="310" ht="12.75" customHeight="1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</row>
    <row r="311" ht="12.75" customHeight="1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</row>
    <row r="312" ht="12.75" customHeight="1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</row>
    <row r="313" ht="12.75" customHeight="1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</row>
    <row r="314" ht="12.75" customHeight="1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</row>
    <row r="315" ht="12.75" customHeight="1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</row>
    <row r="316" ht="12.75" customHeight="1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</row>
    <row r="317" ht="12.75" customHeight="1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</row>
    <row r="318" ht="12.75" customHeight="1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</row>
    <row r="319" ht="12.75" customHeight="1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</row>
    <row r="320" ht="12.75" customHeight="1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</row>
    <row r="321" ht="12.75" customHeight="1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</row>
    <row r="322" ht="12.75" customHeight="1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</row>
    <row r="323" ht="12.75" customHeight="1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</row>
    <row r="324" ht="12.75" customHeight="1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</row>
    <row r="325" ht="12.75" customHeight="1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</row>
    <row r="326" ht="12.75" customHeight="1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</row>
    <row r="327" ht="12.75" customHeight="1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</row>
    <row r="328" ht="12.75" customHeight="1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</row>
    <row r="329" ht="12.75" customHeight="1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</row>
    <row r="330" ht="12.75" customHeight="1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</row>
    <row r="331" ht="12.75" customHeight="1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</row>
    <row r="332" ht="12.75" customHeight="1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</row>
    <row r="333" ht="12.75" customHeight="1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</row>
    <row r="334" ht="12.75" customHeight="1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</row>
    <row r="335" ht="12.75" customHeight="1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</row>
    <row r="336" ht="12.75" customHeight="1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</row>
    <row r="337" ht="12.75" customHeight="1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</row>
    <row r="338" ht="12.75" customHeight="1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</row>
    <row r="339" ht="12.75" customHeight="1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</row>
    <row r="340" ht="12.75" customHeight="1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</row>
    <row r="341" ht="12.75" customHeight="1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</row>
    <row r="342" ht="12.75" customHeight="1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</row>
    <row r="343" ht="12.75" customHeight="1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</row>
    <row r="344" ht="12.75" customHeight="1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</row>
    <row r="345" ht="12.75" customHeight="1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</row>
    <row r="346" ht="12.75" customHeight="1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</row>
    <row r="347" ht="12.75" customHeight="1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</row>
    <row r="348" ht="12.75" customHeight="1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</row>
    <row r="349" ht="12.75" customHeight="1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</row>
    <row r="350" ht="12.75" customHeight="1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</row>
    <row r="351" ht="12.75" customHeight="1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</row>
    <row r="352" ht="12.75" customHeight="1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</row>
    <row r="353" ht="12.75" customHeight="1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</row>
    <row r="354" ht="12.75" customHeight="1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</row>
    <row r="355" ht="12.75" customHeight="1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</row>
    <row r="356" ht="12.75" customHeight="1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</row>
    <row r="357" ht="12.75" customHeight="1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</row>
    <row r="358" ht="12.75" customHeight="1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</row>
    <row r="359" ht="12.75" customHeight="1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</row>
    <row r="360" ht="12.75" customHeight="1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</row>
    <row r="361" ht="12.75" customHeight="1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</row>
    <row r="362" ht="12.75" customHeight="1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</row>
    <row r="363" ht="12.75" customHeight="1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</row>
    <row r="364" ht="12.75" customHeight="1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</row>
    <row r="365" ht="12.75" customHeight="1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</row>
    <row r="366" ht="12.75" customHeight="1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</row>
    <row r="367" ht="12.75" customHeight="1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</row>
    <row r="368" ht="12.75" customHeight="1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</row>
    <row r="369" ht="12.75" customHeight="1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</row>
    <row r="370" ht="12.75" customHeight="1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</row>
    <row r="371" ht="12.75" customHeight="1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</row>
    <row r="372" ht="12.75" customHeight="1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</row>
    <row r="373" ht="12.75" customHeight="1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</row>
    <row r="374" ht="12.75" customHeight="1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</row>
    <row r="375" ht="12.75" customHeight="1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</row>
    <row r="376" ht="12.75" customHeight="1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</row>
    <row r="377" ht="12.75" customHeight="1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</row>
    <row r="378" ht="12.75" customHeight="1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</row>
    <row r="379" ht="12.75" customHeight="1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</row>
    <row r="380" ht="12.75" customHeight="1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</row>
    <row r="381" ht="12.75" customHeight="1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</row>
    <row r="382" ht="12.7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</row>
    <row r="383" ht="12.75" customHeight="1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</row>
    <row r="384" ht="12.75" customHeight="1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</row>
    <row r="385" ht="12.75" customHeight="1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</row>
    <row r="386" ht="12.75" customHeight="1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</row>
    <row r="387" ht="12.75" customHeight="1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</row>
    <row r="388" ht="12.75" customHeight="1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</row>
    <row r="389" ht="12.75" customHeight="1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</row>
    <row r="390" ht="12.75" customHeight="1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</row>
    <row r="391" ht="12.75" customHeight="1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</row>
    <row r="392" ht="12.75" customHeight="1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</row>
    <row r="393" ht="12.75" customHeight="1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</row>
    <row r="394" ht="12.75" customHeight="1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</row>
    <row r="395" ht="12.75" customHeight="1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</row>
    <row r="396" ht="12.75" customHeight="1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</row>
    <row r="397" ht="12.75" customHeight="1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</row>
    <row r="398" ht="12.75" customHeight="1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</row>
    <row r="399" ht="12.75" customHeight="1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</row>
    <row r="400" ht="12.75" customHeight="1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</row>
    <row r="401" ht="12.75" customHeight="1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</row>
    <row r="402" ht="12.75" customHeight="1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</row>
    <row r="403" ht="12.75" customHeight="1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</row>
    <row r="404" ht="12.75" customHeight="1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</row>
    <row r="405" ht="12.75" customHeight="1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</row>
    <row r="406" ht="12.75" customHeight="1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</row>
    <row r="407" ht="12.75" customHeight="1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</row>
    <row r="408" ht="12.75" customHeight="1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</row>
    <row r="409" ht="12.75" customHeight="1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</row>
    <row r="410" ht="12.75" customHeight="1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</row>
    <row r="411" ht="12.75" customHeight="1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</row>
    <row r="412" ht="12.75" customHeight="1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</row>
    <row r="413" ht="12.75" customHeight="1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</row>
    <row r="414" ht="12.75" customHeight="1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</row>
    <row r="415" ht="12.75" customHeight="1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</row>
    <row r="416" ht="12.75" customHeight="1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</row>
    <row r="417" ht="12.75" customHeight="1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</row>
    <row r="418" ht="12.75" customHeight="1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</row>
    <row r="419" ht="12.75" customHeight="1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</row>
    <row r="420" ht="12.75" customHeight="1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</row>
    <row r="421" ht="12.75" customHeight="1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</row>
    <row r="422" ht="12.75" customHeight="1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</row>
    <row r="423" ht="12.75" customHeight="1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</row>
    <row r="424" ht="12.75" customHeight="1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</row>
    <row r="425" ht="12.75" customHeight="1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</row>
    <row r="426" ht="12.75" customHeight="1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</row>
    <row r="427" ht="12.75" customHeight="1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</row>
    <row r="428" ht="12.75" customHeight="1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</row>
    <row r="429" ht="12.75" customHeight="1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</row>
    <row r="430" ht="12.75" customHeight="1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</row>
    <row r="431" ht="12.75" customHeight="1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</row>
    <row r="432" ht="12.75" customHeight="1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</row>
    <row r="433" ht="12.75" customHeight="1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</row>
    <row r="434" ht="12.75" customHeight="1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</row>
    <row r="435" ht="12.75" customHeight="1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</row>
    <row r="436" ht="12.75" customHeight="1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</row>
    <row r="437" ht="12.75" customHeight="1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</row>
    <row r="438" ht="12.75" customHeight="1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</row>
    <row r="439" ht="12.75" customHeight="1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</row>
    <row r="440" ht="12.75" customHeight="1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</row>
    <row r="441" ht="12.75" customHeight="1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</row>
    <row r="442" ht="12.75" customHeight="1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</row>
    <row r="443" ht="12.75" customHeight="1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</row>
    <row r="444" ht="12.75" customHeight="1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</row>
    <row r="445" ht="12.75" customHeight="1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</row>
    <row r="446" ht="12.75" customHeight="1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</row>
    <row r="447" ht="12.75" customHeight="1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</row>
    <row r="448" ht="12.75" customHeight="1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</row>
    <row r="449" ht="12.75" customHeight="1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</row>
    <row r="450" ht="12.75" customHeight="1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</row>
    <row r="451" ht="12.75" customHeight="1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</row>
    <row r="452" ht="12.75" customHeight="1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</row>
    <row r="453" ht="12.75" customHeight="1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</row>
    <row r="454" ht="12.75" customHeight="1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</row>
    <row r="455" ht="12.75" customHeight="1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</row>
    <row r="456" ht="12.75" customHeight="1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</row>
    <row r="457" ht="12.75" customHeight="1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</row>
    <row r="458" ht="12.75" customHeight="1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</row>
    <row r="459" ht="12.75" customHeight="1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</row>
    <row r="460" ht="12.75" customHeight="1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</row>
    <row r="461" ht="12.75" customHeight="1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</row>
    <row r="462" ht="12.75" customHeight="1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</row>
    <row r="463" ht="12.75" customHeight="1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</row>
    <row r="464" ht="12.75" customHeight="1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</row>
    <row r="465" ht="12.75" customHeight="1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</row>
    <row r="466" ht="12.75" customHeight="1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</row>
    <row r="467" ht="12.75" customHeight="1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</row>
    <row r="468" ht="12.75" customHeight="1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</row>
    <row r="469" ht="12.75" customHeight="1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</row>
    <row r="470" ht="12.75" customHeight="1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</row>
    <row r="471" ht="12.75" customHeight="1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</row>
    <row r="472" ht="12.75" customHeight="1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</row>
    <row r="473" ht="12.75" customHeight="1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</row>
    <row r="474" ht="12.75" customHeight="1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</row>
    <row r="475" ht="12.75" customHeight="1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</row>
    <row r="476" ht="12.75" customHeight="1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</row>
    <row r="477" ht="12.75" customHeight="1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</row>
    <row r="478" ht="12.75" customHeight="1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</row>
    <row r="479" ht="12.75" customHeight="1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</row>
    <row r="480" ht="12.75" customHeight="1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</row>
    <row r="481" ht="12.75" customHeight="1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</row>
    <row r="482" ht="12.75" customHeight="1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</row>
    <row r="483" ht="12.75" customHeight="1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</row>
    <row r="484" ht="12.75" customHeight="1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</row>
    <row r="485" ht="12.75" customHeight="1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</row>
    <row r="486" ht="12.75" customHeight="1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</row>
    <row r="487" ht="12.75" customHeight="1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</row>
    <row r="488" ht="12.75" customHeight="1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</row>
    <row r="489" ht="12.75" customHeight="1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</row>
    <row r="490" ht="12.75" customHeight="1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</row>
    <row r="491" ht="12.75" customHeight="1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</row>
    <row r="492" ht="12.75" customHeight="1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</row>
    <row r="493" ht="12.75" customHeight="1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</row>
    <row r="494" ht="12.75" customHeight="1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</row>
    <row r="495" ht="12.75" customHeight="1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</row>
    <row r="496" ht="12.75" customHeight="1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</row>
    <row r="497" ht="12.75" customHeight="1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</row>
    <row r="498" ht="12.75" customHeight="1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</row>
    <row r="499" ht="12.75" customHeight="1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</row>
    <row r="500" ht="12.75" customHeight="1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</row>
    <row r="501" ht="12.75" customHeight="1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</row>
    <row r="502" ht="12.75" customHeight="1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</row>
    <row r="503" ht="12.75" customHeight="1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</row>
    <row r="504" ht="12.75" customHeight="1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</row>
    <row r="505" ht="12.75" customHeight="1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</row>
    <row r="506" ht="12.75" customHeight="1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</row>
    <row r="507" ht="12.75" customHeight="1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</row>
    <row r="508" ht="12.75" customHeight="1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</row>
    <row r="509" ht="12.75" customHeight="1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</row>
    <row r="510" ht="12.75" customHeight="1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</row>
    <row r="511" ht="12.75" customHeight="1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</row>
    <row r="512" ht="12.75" customHeight="1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</row>
    <row r="513" ht="12.75" customHeight="1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</row>
    <row r="514" ht="12.75" customHeight="1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</row>
    <row r="515" ht="12.75" customHeight="1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</row>
    <row r="516" ht="12.75" customHeight="1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</row>
    <row r="517" ht="12.75" customHeight="1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</row>
    <row r="518" ht="12.75" customHeight="1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</row>
    <row r="519" ht="12.75" customHeight="1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</row>
    <row r="520" ht="12.75" customHeight="1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</row>
    <row r="521" ht="12.75" customHeight="1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</row>
    <row r="522" ht="12.75" customHeight="1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</row>
    <row r="523" ht="12.75" customHeight="1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</row>
    <row r="524" ht="12.75" customHeight="1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</row>
    <row r="525" ht="12.75" customHeight="1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</row>
    <row r="526" ht="12.75" customHeight="1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</row>
    <row r="527" ht="12.75" customHeight="1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</row>
    <row r="528" ht="12.75" customHeight="1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</row>
    <row r="529" ht="12.75" customHeight="1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</row>
    <row r="530" ht="12.75" customHeight="1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</row>
    <row r="531" ht="12.75" customHeight="1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</row>
    <row r="532" ht="12.75" customHeight="1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</row>
    <row r="533" ht="12.75" customHeight="1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</row>
    <row r="534" ht="12.75" customHeight="1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</row>
    <row r="535" ht="12.75" customHeight="1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</row>
    <row r="536" ht="12.75" customHeight="1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</row>
    <row r="537" ht="12.75" customHeight="1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</row>
    <row r="538" ht="12.75" customHeight="1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</row>
    <row r="539" ht="12.75" customHeight="1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</row>
    <row r="540" ht="12.75" customHeight="1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</row>
    <row r="541" ht="12.75" customHeight="1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</row>
    <row r="542" ht="12.75" customHeight="1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</row>
    <row r="543" ht="12.75" customHeight="1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</row>
    <row r="544" ht="12.75" customHeight="1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</row>
    <row r="545" ht="12.75" customHeight="1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</row>
    <row r="546" ht="12.75" customHeight="1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</row>
    <row r="547" ht="12.75" customHeight="1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</row>
    <row r="548" ht="12.75" customHeight="1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</row>
    <row r="549" ht="12.75" customHeight="1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</row>
    <row r="550" ht="12.75" customHeight="1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</row>
    <row r="551" ht="12.75" customHeight="1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</row>
    <row r="552" ht="12.75" customHeight="1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</row>
    <row r="553" ht="12.75" customHeight="1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</row>
    <row r="554" ht="12.75" customHeight="1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</row>
    <row r="555" ht="12.75" customHeight="1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</row>
    <row r="556" ht="12.75" customHeight="1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</row>
    <row r="557" ht="12.75" customHeight="1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</row>
    <row r="558" ht="12.75" customHeight="1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</row>
    <row r="559" ht="12.75" customHeight="1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</row>
    <row r="560" ht="12.75" customHeight="1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</row>
    <row r="561" ht="12.75" customHeight="1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</row>
    <row r="562" ht="12.75" customHeight="1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</row>
    <row r="563" ht="12.75" customHeight="1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</row>
    <row r="564" ht="12.75" customHeight="1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</row>
    <row r="565" ht="12.75" customHeight="1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</row>
    <row r="566" ht="12.75" customHeight="1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</row>
    <row r="567" ht="12.75" customHeight="1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</row>
    <row r="568" ht="12.75" customHeight="1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</row>
    <row r="569" ht="12.75" customHeight="1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</row>
    <row r="570" ht="12.75" customHeight="1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</row>
    <row r="571" ht="12.75" customHeight="1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</row>
    <row r="572" ht="12.75" customHeight="1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</row>
    <row r="573" ht="12.75" customHeight="1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</row>
    <row r="574" ht="12.75" customHeight="1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</row>
    <row r="575" ht="12.75" customHeight="1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</row>
    <row r="576" ht="12.75" customHeight="1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</row>
    <row r="577" ht="12.75" customHeight="1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</row>
    <row r="578" ht="12.75" customHeight="1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</row>
    <row r="579" ht="12.75" customHeight="1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</row>
    <row r="580" ht="12.75" customHeight="1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</row>
    <row r="581" ht="12.75" customHeight="1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</row>
    <row r="582" ht="12.75" customHeight="1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</row>
    <row r="583" ht="12.75" customHeight="1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</row>
    <row r="584" ht="12.75" customHeight="1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</row>
    <row r="585" ht="12.75" customHeight="1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</row>
    <row r="586" ht="12.75" customHeight="1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</row>
    <row r="587" ht="12.75" customHeight="1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</row>
    <row r="588" ht="12.75" customHeight="1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</row>
    <row r="589" ht="12.75" customHeight="1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</row>
    <row r="590" ht="12.75" customHeight="1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</row>
    <row r="591" ht="12.75" customHeight="1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</row>
    <row r="592" ht="12.75" customHeight="1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</row>
    <row r="593" ht="12.75" customHeight="1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</row>
    <row r="594" ht="12.75" customHeight="1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</row>
    <row r="595" ht="12.75" customHeight="1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</row>
    <row r="596" ht="12.75" customHeight="1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</row>
    <row r="597" ht="12.75" customHeight="1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</row>
    <row r="598" ht="12.75" customHeight="1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</row>
    <row r="599" ht="12.75" customHeight="1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</row>
    <row r="600" ht="12.75" customHeight="1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</row>
    <row r="601" ht="12.75" customHeight="1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</row>
    <row r="602" ht="12.75" customHeight="1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</row>
    <row r="603" ht="12.75" customHeight="1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</row>
    <row r="604" ht="12.75" customHeight="1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</row>
    <row r="605" ht="12.75" customHeight="1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</row>
    <row r="606" ht="12.75" customHeight="1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</row>
    <row r="607" ht="12.75" customHeight="1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</row>
    <row r="608" ht="12.75" customHeight="1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</row>
    <row r="609" ht="12.75" customHeight="1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</row>
    <row r="610" ht="12.75" customHeight="1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</row>
    <row r="611" ht="12.75" customHeight="1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</row>
    <row r="612" ht="12.75" customHeight="1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</row>
    <row r="613" ht="12.75" customHeight="1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</row>
    <row r="614" ht="12.75" customHeight="1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</row>
    <row r="615" ht="12.75" customHeight="1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</row>
    <row r="616" ht="12.75" customHeight="1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</row>
    <row r="617" ht="12.75" customHeight="1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</row>
    <row r="618" ht="12.75" customHeight="1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</row>
    <row r="619" ht="12.75" customHeight="1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</row>
    <row r="620" ht="12.75" customHeight="1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</row>
    <row r="621" ht="12.75" customHeight="1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</row>
    <row r="622" ht="12.75" customHeight="1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</row>
    <row r="623" ht="12.75" customHeight="1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</row>
    <row r="624" ht="12.75" customHeight="1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</row>
    <row r="625" ht="12.75" customHeight="1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</row>
    <row r="626" ht="12.75" customHeight="1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</row>
    <row r="627" ht="12.75" customHeight="1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</row>
    <row r="628" ht="12.75" customHeight="1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</row>
    <row r="629" ht="12.75" customHeight="1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</row>
    <row r="630" ht="12.75" customHeight="1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</row>
    <row r="631" ht="12.75" customHeight="1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</row>
    <row r="632" ht="12.75" customHeight="1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</row>
    <row r="633" ht="12.75" customHeight="1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</row>
    <row r="634" ht="12.75" customHeight="1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</row>
    <row r="635" ht="12.75" customHeight="1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</row>
    <row r="636" ht="12.75" customHeight="1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</row>
    <row r="637" ht="12.75" customHeight="1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</row>
    <row r="638" ht="12.75" customHeight="1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</row>
    <row r="639" ht="12.75" customHeight="1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</row>
    <row r="640" ht="12.75" customHeight="1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</row>
    <row r="641" ht="12.75" customHeight="1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</row>
    <row r="642" ht="12.75" customHeight="1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</row>
    <row r="643" ht="12.75" customHeight="1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</row>
    <row r="644" ht="12.75" customHeight="1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</row>
    <row r="645" ht="12.75" customHeight="1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</row>
    <row r="646" ht="12.75" customHeight="1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</row>
    <row r="647" ht="12.75" customHeight="1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</row>
    <row r="648" ht="12.75" customHeight="1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</row>
    <row r="649" ht="12.75" customHeight="1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</row>
    <row r="650" ht="12.75" customHeight="1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</row>
    <row r="651" ht="12.75" customHeight="1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</row>
    <row r="652" ht="12.75" customHeight="1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</row>
    <row r="653" ht="12.75" customHeight="1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</row>
    <row r="654" ht="12.75" customHeight="1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</row>
    <row r="655" ht="12.75" customHeight="1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</row>
    <row r="656" ht="12.75" customHeight="1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</row>
    <row r="657" ht="12.75" customHeight="1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</row>
    <row r="658" ht="12.75" customHeight="1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</row>
    <row r="659" ht="12.75" customHeight="1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</row>
    <row r="660" ht="12.75" customHeight="1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</row>
    <row r="661" ht="12.75" customHeight="1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</row>
    <row r="662" ht="12.75" customHeight="1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</row>
    <row r="663" ht="12.75" customHeight="1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</row>
    <row r="664" ht="12.75" customHeight="1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</row>
    <row r="665" ht="12.75" customHeight="1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</row>
    <row r="666" ht="12.75" customHeight="1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</row>
    <row r="667" ht="12.75" customHeight="1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</row>
    <row r="668" ht="12.75" customHeight="1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</row>
    <row r="669" ht="12.75" customHeight="1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</row>
    <row r="670" ht="12.75" customHeight="1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</row>
    <row r="671" ht="12.75" customHeight="1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</row>
    <row r="672" ht="12.75" customHeight="1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</row>
    <row r="673" ht="12.75" customHeight="1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</row>
    <row r="674" ht="12.75" customHeight="1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</row>
    <row r="675" ht="12.75" customHeight="1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</row>
    <row r="676" ht="12.75" customHeight="1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</row>
    <row r="677" ht="12.75" customHeight="1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</row>
    <row r="678" ht="12.75" customHeight="1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</row>
    <row r="679" ht="12.75" customHeight="1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</row>
    <row r="680" ht="12.75" customHeight="1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</row>
    <row r="681" ht="12.75" customHeight="1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</row>
    <row r="682" ht="12.75" customHeight="1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</row>
    <row r="683" ht="12.75" customHeight="1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</row>
    <row r="684" ht="12.75" customHeight="1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</row>
    <row r="685" ht="12.75" customHeight="1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</row>
    <row r="686" ht="12.75" customHeight="1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</row>
    <row r="687" ht="12.75" customHeight="1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</row>
    <row r="688" ht="12.75" customHeight="1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</row>
    <row r="689" ht="12.75" customHeight="1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</row>
    <row r="690" ht="12.75" customHeight="1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</row>
    <row r="691" ht="12.75" customHeight="1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</row>
    <row r="692" ht="12.75" customHeight="1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</row>
    <row r="693" ht="12.75" customHeight="1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</row>
    <row r="694" ht="12.75" customHeight="1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</row>
    <row r="695" ht="12.75" customHeight="1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</row>
    <row r="696" ht="12.75" customHeight="1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</row>
    <row r="697" ht="12.75" customHeight="1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</row>
    <row r="698" ht="12.75" customHeight="1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</row>
    <row r="699" ht="12.75" customHeight="1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</row>
    <row r="700" ht="12.75" customHeight="1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</row>
    <row r="701" ht="12.75" customHeight="1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</row>
    <row r="702" ht="12.75" customHeight="1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</row>
    <row r="703" ht="12.75" customHeight="1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</row>
    <row r="704" ht="12.75" customHeight="1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</row>
    <row r="705" ht="12.75" customHeight="1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</row>
    <row r="706" ht="12.75" customHeight="1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</row>
    <row r="707" ht="12.75" customHeight="1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</row>
    <row r="708" ht="12.75" customHeight="1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</row>
    <row r="709" ht="12.75" customHeight="1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</row>
    <row r="710" ht="12.75" customHeight="1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</row>
    <row r="711" ht="12.75" customHeight="1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</row>
    <row r="712" ht="12.75" customHeight="1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</row>
    <row r="713" ht="12.75" customHeight="1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</row>
    <row r="714" ht="12.75" customHeight="1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</row>
    <row r="715" ht="12.75" customHeight="1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</row>
    <row r="716" ht="12.75" customHeight="1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</row>
    <row r="717" ht="12.75" customHeight="1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</row>
    <row r="718" ht="12.75" customHeight="1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</row>
    <row r="719" ht="12.75" customHeight="1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</row>
    <row r="720" ht="12.75" customHeight="1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</row>
    <row r="721" ht="12.75" customHeight="1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</row>
    <row r="722" ht="12.75" customHeight="1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</row>
    <row r="723" ht="12.75" customHeight="1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</row>
    <row r="724" ht="12.75" customHeight="1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</row>
    <row r="725" ht="12.75" customHeight="1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</row>
    <row r="726" ht="12.75" customHeight="1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</row>
    <row r="727" ht="12.75" customHeight="1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</row>
    <row r="728" ht="12.75" customHeight="1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</row>
    <row r="729" ht="12.75" customHeight="1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</row>
    <row r="730" ht="12.75" customHeight="1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</row>
    <row r="731" ht="12.75" customHeight="1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</row>
    <row r="732" ht="12.75" customHeight="1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</row>
    <row r="733" ht="12.75" customHeight="1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</row>
    <row r="734" ht="12.75" customHeight="1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</row>
    <row r="735" ht="12.75" customHeight="1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</row>
    <row r="736" ht="12.75" customHeight="1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</row>
    <row r="737" ht="12.75" customHeight="1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</row>
    <row r="738" ht="12.75" customHeight="1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</row>
    <row r="739" ht="12.75" customHeight="1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</row>
    <row r="740" ht="12.75" customHeight="1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</row>
    <row r="741" ht="12.75" customHeight="1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</row>
    <row r="742" ht="12.75" customHeight="1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</row>
    <row r="743" ht="12.75" customHeight="1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</row>
    <row r="744" ht="12.75" customHeight="1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</row>
    <row r="745" ht="12.75" customHeight="1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</row>
    <row r="746" ht="12.75" customHeight="1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</row>
    <row r="747" ht="12.75" customHeight="1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</row>
    <row r="748" ht="12.75" customHeight="1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</row>
    <row r="749" ht="12.75" customHeight="1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</row>
    <row r="750" ht="12.75" customHeight="1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</row>
    <row r="751" ht="12.75" customHeight="1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</row>
    <row r="752" ht="12.75" customHeight="1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</row>
    <row r="753" ht="12.75" customHeight="1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</row>
    <row r="754" ht="12.75" customHeight="1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</row>
    <row r="755" ht="12.75" customHeight="1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</row>
    <row r="756" ht="12.75" customHeight="1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</row>
    <row r="757" ht="12.75" customHeight="1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</row>
    <row r="758" ht="12.75" customHeight="1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</row>
    <row r="759" ht="12.75" customHeight="1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</row>
    <row r="760" ht="12.75" customHeight="1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</row>
    <row r="761" ht="12.75" customHeight="1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</row>
    <row r="762" ht="12.75" customHeight="1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</row>
    <row r="763" ht="12.75" customHeight="1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</row>
    <row r="764" ht="12.75" customHeight="1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</row>
    <row r="765" ht="12.75" customHeight="1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</row>
    <row r="766" ht="12.75" customHeight="1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</row>
    <row r="767" ht="12.75" customHeight="1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</row>
    <row r="768" ht="12.75" customHeight="1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</row>
    <row r="769" ht="12.75" customHeight="1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</row>
    <row r="770" ht="12.75" customHeight="1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</row>
    <row r="771" ht="12.75" customHeight="1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</row>
    <row r="772" ht="12.75" customHeight="1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</row>
    <row r="773" ht="12.75" customHeight="1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</row>
    <row r="774" ht="12.75" customHeight="1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</row>
    <row r="775" ht="12.75" customHeight="1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</row>
    <row r="776" ht="12.75" customHeight="1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</row>
    <row r="777" ht="12.75" customHeight="1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</row>
    <row r="778" ht="12.75" customHeight="1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</row>
    <row r="779" ht="12.75" customHeight="1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</row>
    <row r="780" ht="12.75" customHeight="1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</row>
    <row r="781" ht="12.75" customHeight="1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</row>
    <row r="782" ht="12.75" customHeight="1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</row>
    <row r="783" ht="12.75" customHeight="1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</row>
    <row r="784" ht="12.75" customHeight="1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</row>
    <row r="785" ht="12.75" customHeight="1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</row>
    <row r="786" ht="12.75" customHeight="1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</row>
    <row r="787" ht="12.75" customHeight="1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</row>
    <row r="788" ht="12.75" customHeight="1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</row>
    <row r="789" ht="12.75" customHeight="1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</row>
    <row r="790" ht="12.75" customHeight="1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</row>
    <row r="791" ht="12.75" customHeight="1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</row>
    <row r="792" ht="12.75" customHeight="1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</row>
    <row r="793" ht="12.75" customHeight="1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</row>
    <row r="794" ht="12.75" customHeight="1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</row>
    <row r="795" ht="12.75" customHeight="1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</row>
    <row r="796" ht="12.75" customHeight="1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</row>
    <row r="797" ht="12.75" customHeight="1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</row>
    <row r="798" ht="12.75" customHeight="1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</row>
    <row r="799" ht="12.75" customHeight="1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</row>
    <row r="800" ht="12.75" customHeight="1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</row>
    <row r="801" ht="12.75" customHeight="1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</row>
    <row r="802" ht="12.75" customHeight="1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</row>
    <row r="803" ht="12.75" customHeight="1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</row>
    <row r="804" ht="12.75" customHeight="1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</row>
    <row r="805" ht="12.75" customHeight="1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</row>
    <row r="806" ht="12.75" customHeight="1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</row>
    <row r="807" ht="12.75" customHeight="1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</row>
    <row r="808" ht="12.75" customHeight="1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</row>
    <row r="809" ht="12.75" customHeight="1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</row>
    <row r="810" ht="12.75" customHeight="1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</row>
    <row r="811" ht="12.75" customHeight="1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</row>
    <row r="812" ht="12.75" customHeight="1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</row>
    <row r="813" ht="12.75" customHeight="1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</row>
    <row r="814" ht="12.75" customHeight="1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</row>
    <row r="815" ht="12.75" customHeight="1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</row>
    <row r="816" ht="12.75" customHeight="1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</row>
    <row r="817" ht="12.75" customHeight="1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</row>
    <row r="818" ht="12.75" customHeight="1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</row>
    <row r="819" ht="12.75" customHeight="1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</row>
    <row r="820" ht="12.75" customHeight="1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</row>
    <row r="821" ht="12.75" customHeight="1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</row>
    <row r="822" ht="12.75" customHeight="1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</row>
    <row r="823" ht="12.75" customHeight="1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</row>
    <row r="824" ht="12.75" customHeight="1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</row>
    <row r="825" ht="12.75" customHeight="1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</row>
    <row r="826" ht="12.75" customHeight="1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</row>
    <row r="827" ht="12.75" customHeight="1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</row>
    <row r="828" ht="12.75" customHeight="1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</row>
    <row r="829" ht="12.75" customHeight="1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</row>
    <row r="830" ht="12.75" customHeight="1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</row>
    <row r="831" ht="12.75" customHeight="1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</row>
    <row r="832" ht="12.75" customHeight="1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</row>
    <row r="833" ht="12.75" customHeight="1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</row>
    <row r="834" ht="12.75" customHeight="1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</row>
    <row r="835" ht="12.75" customHeight="1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</row>
    <row r="836" ht="12.75" customHeight="1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</row>
    <row r="837" ht="12.75" customHeight="1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</row>
    <row r="838" ht="12.75" customHeight="1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</row>
    <row r="839" ht="12.75" customHeight="1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</row>
    <row r="840" ht="12.75" customHeight="1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</row>
    <row r="841" ht="12.75" customHeight="1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</row>
    <row r="842" ht="12.75" customHeight="1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</row>
    <row r="843" ht="12.75" customHeight="1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</row>
    <row r="844" ht="12.75" customHeight="1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</row>
    <row r="845" ht="12.75" customHeight="1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</row>
    <row r="846" ht="12.75" customHeight="1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</row>
    <row r="847" ht="12.75" customHeight="1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</row>
    <row r="848" ht="12.75" customHeight="1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</row>
    <row r="849" ht="12.75" customHeight="1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</row>
    <row r="850" ht="12.75" customHeight="1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</row>
    <row r="851" ht="12.75" customHeight="1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</row>
    <row r="852" ht="12.75" customHeight="1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</row>
    <row r="853" ht="12.75" customHeight="1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</row>
    <row r="854" ht="12.75" customHeight="1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</row>
    <row r="855" ht="12.75" customHeight="1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</row>
    <row r="856" ht="12.75" customHeight="1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</row>
    <row r="857" ht="12.75" customHeight="1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</row>
    <row r="858" ht="12.75" customHeight="1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</row>
    <row r="859" ht="12.75" customHeight="1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</row>
    <row r="860" ht="12.75" customHeight="1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</row>
    <row r="861" ht="12.75" customHeight="1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</row>
    <row r="862" ht="12.75" customHeight="1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</row>
    <row r="863" ht="12.75" customHeight="1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</row>
    <row r="864" ht="12.75" customHeight="1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</row>
    <row r="865" ht="12.75" customHeight="1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</row>
    <row r="866" ht="12.75" customHeight="1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</row>
    <row r="867" ht="12.75" customHeight="1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</row>
    <row r="868" ht="12.75" customHeight="1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</row>
    <row r="869" ht="12.75" customHeight="1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</row>
    <row r="870" ht="12.75" customHeight="1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</row>
    <row r="871" ht="12.75" customHeight="1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</row>
    <row r="872" ht="12.75" customHeight="1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</row>
    <row r="873" ht="12.75" customHeight="1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</row>
    <row r="874" ht="12.75" customHeight="1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</row>
    <row r="875" ht="12.75" customHeight="1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</row>
    <row r="876" ht="12.75" customHeight="1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</row>
    <row r="877" ht="12.75" customHeight="1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</row>
    <row r="878" ht="12.75" customHeight="1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</row>
    <row r="879" ht="12.75" customHeight="1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</row>
    <row r="880" ht="12.75" customHeight="1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</row>
    <row r="881" ht="12.75" customHeight="1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</row>
    <row r="882" ht="12.75" customHeight="1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</row>
    <row r="883" ht="12.75" customHeight="1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</row>
    <row r="884" ht="12.75" customHeight="1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</row>
    <row r="885" ht="12.75" customHeight="1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</row>
    <row r="886" ht="12.75" customHeight="1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</row>
    <row r="887" ht="12.75" customHeight="1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</row>
    <row r="888" ht="12.75" customHeight="1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</row>
    <row r="889" ht="12.75" customHeight="1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</row>
    <row r="890" ht="12.75" customHeight="1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</row>
    <row r="891" ht="12.75" customHeight="1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</row>
    <row r="892" ht="12.75" customHeight="1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</row>
    <row r="893" ht="12.75" customHeight="1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</row>
    <row r="894" ht="12.75" customHeight="1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</row>
    <row r="895" ht="12.75" customHeight="1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</row>
    <row r="896" ht="12.75" customHeight="1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</row>
    <row r="897" ht="12.75" customHeight="1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</row>
    <row r="898" ht="12.75" customHeight="1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</row>
    <row r="899" ht="12.75" customHeight="1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</row>
    <row r="900" ht="12.75" customHeight="1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</row>
    <row r="901" ht="12.75" customHeight="1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</row>
    <row r="902" ht="12.75" customHeight="1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</row>
    <row r="903" ht="12.75" customHeight="1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</row>
    <row r="904" ht="12.75" customHeight="1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</row>
    <row r="905" ht="12.75" customHeight="1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</row>
    <row r="906" ht="12.75" customHeight="1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</row>
    <row r="907" ht="12.75" customHeight="1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</row>
    <row r="908" ht="12.75" customHeight="1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</row>
    <row r="909" ht="12.75" customHeight="1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</row>
    <row r="910" ht="12.75" customHeight="1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</row>
    <row r="911" ht="12.75" customHeight="1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</row>
    <row r="912" ht="12.75" customHeight="1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</row>
    <row r="913" ht="12.75" customHeight="1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</row>
    <row r="914" ht="12.75" customHeight="1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</row>
    <row r="915" ht="12.75" customHeight="1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</row>
    <row r="916" ht="12.75" customHeight="1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</row>
    <row r="917" ht="12.75" customHeight="1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</row>
    <row r="918" ht="12.75" customHeight="1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</row>
    <row r="919" ht="12.75" customHeight="1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</row>
    <row r="920" ht="12.75" customHeight="1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</row>
    <row r="921" ht="12.75" customHeight="1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</row>
    <row r="922" ht="12.75" customHeight="1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</row>
    <row r="923" ht="12.75" customHeight="1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</row>
    <row r="924" ht="12.75" customHeight="1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</row>
    <row r="925" ht="12.75" customHeight="1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</row>
    <row r="926" ht="12.75" customHeight="1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</row>
    <row r="927" ht="12.75" customHeight="1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</row>
    <row r="928" ht="12.75" customHeight="1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</row>
    <row r="929" ht="12.75" customHeight="1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</row>
    <row r="930" ht="12.75" customHeight="1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</row>
    <row r="931" ht="12.75" customHeight="1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</row>
    <row r="932" ht="12.75" customHeight="1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</row>
    <row r="933" ht="12.75" customHeight="1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</row>
    <row r="934" ht="12.75" customHeight="1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</row>
    <row r="935" ht="12.75" customHeight="1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</row>
    <row r="936" ht="12.75" customHeight="1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</row>
    <row r="937" ht="12.75" customHeight="1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</row>
    <row r="938" ht="12.75" customHeight="1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</row>
    <row r="939" ht="12.75" customHeight="1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</row>
    <row r="940" ht="12.75" customHeight="1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</row>
    <row r="941" ht="12.75" customHeight="1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</row>
    <row r="942" ht="12.75" customHeight="1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</row>
    <row r="943" ht="12.75" customHeight="1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</row>
    <row r="944" ht="12.75" customHeight="1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</row>
    <row r="945" ht="12.75" customHeight="1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</row>
    <row r="946" ht="12.75" customHeight="1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</row>
    <row r="947" ht="12.75" customHeight="1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</row>
    <row r="948" ht="12.75" customHeight="1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</row>
    <row r="949" ht="12.75" customHeight="1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</row>
    <row r="950" ht="12.75" customHeight="1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</row>
    <row r="951" ht="12.75" customHeight="1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</row>
    <row r="952" ht="12.75" customHeight="1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</row>
    <row r="953" ht="12.75" customHeight="1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</row>
    <row r="954" ht="12.75" customHeight="1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</row>
    <row r="955" ht="12.75" customHeight="1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</row>
    <row r="956" ht="12.75" customHeight="1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</row>
    <row r="957" ht="12.75" customHeight="1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</row>
    <row r="958" ht="12.75" customHeight="1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</row>
    <row r="959" ht="12.75" customHeight="1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</row>
    <row r="960" ht="12.75" customHeight="1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</row>
    <row r="961" ht="12.75" customHeight="1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</row>
    <row r="962" ht="12.75" customHeight="1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</row>
    <row r="963" ht="12.75" customHeight="1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</row>
    <row r="964" ht="12.75" customHeight="1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</row>
    <row r="965" ht="12.75" customHeight="1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</row>
    <row r="966" ht="12.75" customHeight="1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</row>
    <row r="967" ht="12.75" customHeight="1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</row>
    <row r="968" ht="12.75" customHeight="1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</row>
    <row r="969" ht="12.75" customHeight="1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</row>
    <row r="970" ht="12.75" customHeight="1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</row>
    <row r="971" ht="12.75" customHeight="1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</row>
    <row r="972" ht="12.75" customHeight="1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</row>
    <row r="973" ht="12.75" customHeight="1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</row>
    <row r="974" ht="12.75" customHeight="1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</row>
    <row r="975" ht="12.75" customHeight="1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</row>
    <row r="976" ht="12.75" customHeight="1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</row>
    <row r="977" ht="12.75" customHeight="1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</row>
    <row r="978" ht="12.75" customHeight="1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</row>
    <row r="979" ht="12.75" customHeight="1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</row>
    <row r="980" ht="12.75" customHeight="1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</row>
    <row r="981" ht="12.75" customHeight="1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</row>
    <row r="982" ht="12.75" customHeight="1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</row>
    <row r="983" ht="12.75" customHeight="1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</row>
    <row r="984" ht="12.75" customHeight="1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</row>
    <row r="985" ht="12.75" customHeight="1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</row>
    <row r="986" ht="12.75" customHeight="1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</row>
    <row r="987" ht="12.75" customHeight="1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</row>
    <row r="988" ht="12.75" customHeight="1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</row>
    <row r="989" ht="12.75" customHeight="1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</row>
    <row r="990" ht="12.75" customHeight="1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</row>
    <row r="991" ht="12.75" customHeight="1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</row>
    <row r="992" ht="12.75" customHeight="1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</row>
    <row r="993" ht="12.75" customHeight="1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</row>
    <row r="994" ht="12.75" customHeight="1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</row>
    <row r="995" ht="12.75" customHeight="1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</row>
    <row r="996" ht="12.75" customHeight="1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</row>
    <row r="997" ht="12.75" customHeight="1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</row>
    <row r="998" ht="12.75" customHeight="1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</row>
    <row r="999" ht="12.75" customHeight="1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</row>
    <row r="1000" ht="12.75" customHeight="1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</row>
  </sheetData>
  <mergeCells count="3">
    <mergeCell ref="A1:P1"/>
    <mergeCell ref="A2:P2"/>
    <mergeCell ref="A37:P3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86"/>
    <col customWidth="1" min="2" max="16" width="9.14"/>
    <col customWidth="1" min="17" max="26" width="8.71"/>
  </cols>
  <sheetData>
    <row r="1" ht="12.75" customHeight="1">
      <c r="A1" s="11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ht="12.75" customHeight="1">
      <c r="A2" s="11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ht="12.75" customHeight="1">
      <c r="A3" s="114"/>
      <c r="B3" s="115" t="s">
        <v>90</v>
      </c>
      <c r="C3" s="116" t="s">
        <v>3</v>
      </c>
      <c r="D3" s="116" t="s">
        <v>4</v>
      </c>
      <c r="E3" s="116" t="s">
        <v>5</v>
      </c>
      <c r="F3" s="116" t="s">
        <v>6</v>
      </c>
      <c r="G3" s="116" t="s">
        <v>7</v>
      </c>
      <c r="H3" s="116" t="s">
        <v>8</v>
      </c>
      <c r="I3" s="116" t="s">
        <v>9</v>
      </c>
      <c r="J3" s="116" t="s">
        <v>10</v>
      </c>
      <c r="K3" s="116" t="s">
        <v>11</v>
      </c>
      <c r="L3" s="116" t="s">
        <v>12</v>
      </c>
      <c r="M3" s="116" t="s">
        <v>13</v>
      </c>
      <c r="N3" s="116" t="s">
        <v>14</v>
      </c>
      <c r="O3" s="116" t="s">
        <v>15</v>
      </c>
      <c r="P3" s="117" t="s">
        <v>16</v>
      </c>
      <c r="Q3" s="84"/>
      <c r="R3" s="84"/>
      <c r="S3" s="84"/>
      <c r="T3" s="84"/>
      <c r="U3" s="84"/>
      <c r="V3" s="84"/>
      <c r="W3" s="84"/>
      <c r="X3" s="84"/>
      <c r="Y3" s="84"/>
      <c r="Z3" s="84"/>
    </row>
    <row r="4" ht="12.75" customHeight="1">
      <c r="A4" s="118" t="s">
        <v>17</v>
      </c>
      <c r="B4" s="119"/>
      <c r="C4" s="120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119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ht="12.75" customHeight="1">
      <c r="A5" s="123" t="s">
        <v>18</v>
      </c>
      <c r="B5" s="124">
        <v>4500.0</v>
      </c>
      <c r="C5" s="125">
        <v>227.06</v>
      </c>
      <c r="D5" s="125">
        <v>548.97</v>
      </c>
      <c r="E5" s="125">
        <v>159.59</v>
      </c>
      <c r="F5" s="125">
        <v>149.97</v>
      </c>
      <c r="G5" s="125">
        <v>46.81</v>
      </c>
      <c r="H5" s="125">
        <v>125.75</v>
      </c>
      <c r="I5" s="125">
        <v>126.91</v>
      </c>
      <c r="J5" s="125">
        <v>437.61</v>
      </c>
      <c r="K5" s="125">
        <v>164.09</v>
      </c>
      <c r="L5" s="125">
        <v>171.61</v>
      </c>
      <c r="M5" s="125"/>
      <c r="N5" s="125">
        <v>76.0</v>
      </c>
      <c r="O5" s="125">
        <v>2234.37</v>
      </c>
      <c r="P5" s="126">
        <v>-2265.63</v>
      </c>
      <c r="Q5" s="84"/>
      <c r="R5" s="84"/>
      <c r="S5" s="84"/>
      <c r="T5" s="84"/>
      <c r="U5" s="84"/>
      <c r="V5" s="84"/>
      <c r="W5" s="84"/>
      <c r="X5" s="84"/>
      <c r="Y5" s="84"/>
      <c r="Z5" s="84"/>
    </row>
    <row r="6" ht="12.75" customHeight="1">
      <c r="A6" s="123" t="s">
        <v>19</v>
      </c>
      <c r="B6" s="124">
        <v>599.0</v>
      </c>
      <c r="C6" s="125">
        <v>599.28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>
        <v>599.28</v>
      </c>
      <c r="P6" s="126">
        <v>0.28</v>
      </c>
      <c r="Q6" s="84"/>
      <c r="R6" s="84"/>
      <c r="S6" s="84"/>
      <c r="T6" s="84"/>
      <c r="U6" s="84"/>
      <c r="V6" s="84"/>
      <c r="W6" s="84"/>
      <c r="X6" s="84"/>
      <c r="Y6" s="84"/>
      <c r="Z6" s="84"/>
    </row>
    <row r="7" ht="12.75" customHeight="1">
      <c r="A7" s="123" t="s">
        <v>20</v>
      </c>
      <c r="B7" s="124">
        <v>650.0</v>
      </c>
      <c r="C7" s="125">
        <v>45.0</v>
      </c>
      <c r="D7" s="125">
        <v>36.0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>
        <v>81.0</v>
      </c>
      <c r="P7" s="126">
        <v>-569.0</v>
      </c>
      <c r="Q7" s="84"/>
      <c r="R7" s="84"/>
      <c r="S7" s="84"/>
      <c r="T7" s="84"/>
      <c r="U7" s="84"/>
      <c r="V7" s="84"/>
      <c r="W7" s="84"/>
      <c r="X7" s="84"/>
      <c r="Y7" s="84"/>
      <c r="Z7" s="84"/>
    </row>
    <row r="8" ht="12.75" customHeight="1">
      <c r="A8" s="123" t="s">
        <v>91</v>
      </c>
      <c r="B8" s="124">
        <v>1241.76</v>
      </c>
      <c r="C8" s="125">
        <v>1241.76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>
        <v>1241.76</v>
      </c>
      <c r="P8" s="126">
        <v>0.0</v>
      </c>
      <c r="Q8" s="84"/>
      <c r="R8" s="84"/>
      <c r="S8" s="84"/>
      <c r="T8" s="84"/>
      <c r="U8" s="84"/>
      <c r="V8" s="84"/>
      <c r="W8" s="84"/>
      <c r="X8" s="84"/>
      <c r="Y8" s="84"/>
      <c r="Z8" s="84"/>
    </row>
    <row r="9" ht="12.75" customHeight="1">
      <c r="A9" s="118" t="s">
        <v>22</v>
      </c>
      <c r="B9" s="126">
        <v>6990.76</v>
      </c>
      <c r="C9" s="126">
        <v>2113.1</v>
      </c>
      <c r="D9" s="126">
        <v>584.97</v>
      </c>
      <c r="E9" s="126">
        <v>159.59</v>
      </c>
      <c r="F9" s="126">
        <v>149.97</v>
      </c>
      <c r="G9" s="126">
        <v>46.81</v>
      </c>
      <c r="H9" s="126">
        <v>125.75</v>
      </c>
      <c r="I9" s="126">
        <v>126.91</v>
      </c>
      <c r="J9" s="126">
        <v>437.61</v>
      </c>
      <c r="K9" s="126">
        <v>164.09</v>
      </c>
      <c r="L9" s="126">
        <v>171.61</v>
      </c>
      <c r="M9" s="126">
        <v>0.0</v>
      </c>
      <c r="N9" s="126">
        <v>76.0</v>
      </c>
      <c r="O9" s="126">
        <v>4156.41</v>
      </c>
      <c r="P9" s="126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ht="12.75" customHeight="1">
      <c r="A10" s="127"/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ht="12.75" customHeight="1">
      <c r="A11" s="128" t="s">
        <v>23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ht="12.75" customHeight="1">
      <c r="A12" s="123" t="s">
        <v>24</v>
      </c>
      <c r="B12" s="124">
        <v>1720.88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>
        <v>0.0</v>
      </c>
      <c r="P12" s="126">
        <v>1720.88</v>
      </c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ht="12.75" customHeight="1">
      <c r="A13" s="123" t="s">
        <v>25</v>
      </c>
      <c r="B13" s="124">
        <v>500.0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>
        <v>0.0</v>
      </c>
      <c r="P13" s="126">
        <v>500.0</v>
      </c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ht="12.75" customHeight="1">
      <c r="A14" s="123" t="s">
        <v>26</v>
      </c>
      <c r="B14" s="124">
        <v>300.0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>
        <v>0.0</v>
      </c>
      <c r="P14" s="126">
        <v>300.0</v>
      </c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ht="12.75" customHeight="1">
      <c r="A15" s="123" t="s">
        <v>28</v>
      </c>
      <c r="B15" s="124">
        <v>300.0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>
        <v>0.0</v>
      </c>
      <c r="P15" s="126">
        <v>300.0</v>
      </c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ht="12.75" customHeight="1">
      <c r="A16" s="123" t="s">
        <v>29</v>
      </c>
      <c r="B16" s="124">
        <v>300.0</v>
      </c>
      <c r="C16" s="125">
        <v>25.0</v>
      </c>
      <c r="D16" s="125">
        <v>25.0</v>
      </c>
      <c r="E16" s="125">
        <v>25.0</v>
      </c>
      <c r="F16" s="125">
        <v>25.0</v>
      </c>
      <c r="G16" s="125">
        <v>25.0</v>
      </c>
      <c r="H16" s="125">
        <v>25.0</v>
      </c>
      <c r="I16" s="125">
        <v>25.0</v>
      </c>
      <c r="J16" s="125">
        <v>25.0</v>
      </c>
      <c r="K16" s="125">
        <v>25.0</v>
      </c>
      <c r="L16" s="125">
        <v>25.0</v>
      </c>
      <c r="M16" s="125">
        <v>25.0</v>
      </c>
      <c r="N16" s="125">
        <v>25.0</v>
      </c>
      <c r="O16" s="125">
        <v>300.0</v>
      </c>
      <c r="P16" s="126">
        <v>0.0</v>
      </c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ht="12.75" customHeight="1">
      <c r="A17" s="123" t="s">
        <v>30</v>
      </c>
      <c r="B17" s="124">
        <v>250.0</v>
      </c>
      <c r="C17" s="125">
        <v>250.0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>
        <v>250.0</v>
      </c>
      <c r="P17" s="126">
        <v>0.0</v>
      </c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ht="12.75" customHeight="1">
      <c r="A18" s="123" t="s">
        <v>31</v>
      </c>
      <c r="B18" s="124">
        <v>700.0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>
        <v>0.0</v>
      </c>
      <c r="P18" s="130">
        <v>700.0</v>
      </c>
      <c r="Q18" s="84"/>
      <c r="R18" s="84"/>
      <c r="S18" s="84"/>
      <c r="T18" s="84"/>
      <c r="U18" s="84"/>
      <c r="V18" s="84"/>
      <c r="W18" s="84"/>
      <c r="X18" s="84"/>
      <c r="Y18" s="84"/>
      <c r="Z18" s="84"/>
    </row>
    <row r="19" ht="12.75" customHeight="1">
      <c r="A19" s="123" t="s">
        <v>32</v>
      </c>
      <c r="B19" s="124">
        <v>92.0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>
        <v>106.0</v>
      </c>
      <c r="O19" s="125">
        <v>106.0</v>
      </c>
      <c r="P19" s="126">
        <v>-14.0</v>
      </c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ht="12.75" customHeight="1">
      <c r="A20" s="123" t="s">
        <v>33</v>
      </c>
      <c r="B20" s="124">
        <v>60.0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>
        <v>0.0</v>
      </c>
      <c r="P20" s="126">
        <v>60.0</v>
      </c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ht="12.75" customHeight="1">
      <c r="A21" s="123" t="s">
        <v>34</v>
      </c>
      <c r="B21" s="124">
        <v>100.0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>
        <v>0.0</v>
      </c>
      <c r="P21" s="126">
        <v>100.0</v>
      </c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ht="12.75" customHeight="1">
      <c r="A22" s="131" t="s">
        <v>35</v>
      </c>
      <c r="B22" s="124">
        <v>51.11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>
        <v>0.0</v>
      </c>
      <c r="P22" s="126">
        <v>51.11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ht="12.75" customHeight="1">
      <c r="A23" s="131" t="s">
        <v>36</v>
      </c>
      <c r="B23" s="124">
        <v>670.0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>
        <v>0.0</v>
      </c>
      <c r="P23" s="126">
        <v>670.0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ht="12.75" customHeight="1">
      <c r="A24" s="131" t="s">
        <v>37</v>
      </c>
      <c r="B24" s="124">
        <v>450.0</v>
      </c>
      <c r="C24" s="125"/>
      <c r="D24" s="125"/>
      <c r="E24" s="125">
        <v>172.35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>
        <v>172.35</v>
      </c>
      <c r="P24" s="126">
        <v>277.65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ht="12.75" customHeight="1">
      <c r="A25" s="131" t="s">
        <v>38</v>
      </c>
      <c r="B25" s="124">
        <v>670.0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>
        <v>0.0</v>
      </c>
      <c r="P25" s="126">
        <v>670.0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ht="12.75" customHeight="1">
      <c r="A26" s="131" t="s">
        <v>39</v>
      </c>
      <c r="B26" s="124">
        <v>450.0</v>
      </c>
      <c r="C26" s="125"/>
      <c r="D26" s="125"/>
      <c r="E26" s="125">
        <v>149.83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>
        <v>149.83</v>
      </c>
      <c r="P26" s="126">
        <v>300.17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ht="12.75" customHeight="1">
      <c r="A27" s="131" t="s">
        <v>88</v>
      </c>
      <c r="B27" s="124">
        <v>376.77</v>
      </c>
      <c r="C27" s="125"/>
      <c r="D27" s="125"/>
      <c r="E27" s="125"/>
      <c r="F27" s="125">
        <v>14.95</v>
      </c>
      <c r="G27" s="125">
        <v>14.99</v>
      </c>
      <c r="H27" s="125">
        <v>14.99</v>
      </c>
      <c r="I27" s="125">
        <v>14.99</v>
      </c>
      <c r="J27" s="125">
        <v>14.99</v>
      </c>
      <c r="K27" s="125">
        <v>14.99</v>
      </c>
      <c r="L27" s="125">
        <v>14.99</v>
      </c>
      <c r="M27" s="125">
        <v>104.99</v>
      </c>
      <c r="N27" s="125">
        <v>14.99</v>
      </c>
      <c r="O27" s="125">
        <v>224.87</v>
      </c>
      <c r="P27" s="126">
        <v>151.9</v>
      </c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ht="12.75" customHeight="1">
      <c r="A28" s="128" t="s">
        <v>43</v>
      </c>
      <c r="B28" s="130">
        <v>6990.76</v>
      </c>
      <c r="C28" s="130">
        <v>275.0</v>
      </c>
      <c r="D28" s="130">
        <v>25.0</v>
      </c>
      <c r="E28" s="130">
        <v>347.18</v>
      </c>
      <c r="F28" s="130">
        <v>39.95</v>
      </c>
      <c r="G28" s="130">
        <v>39.99</v>
      </c>
      <c r="H28" s="130">
        <v>39.99</v>
      </c>
      <c r="I28" s="130">
        <v>39.99</v>
      </c>
      <c r="J28" s="130">
        <v>39.99</v>
      </c>
      <c r="K28" s="130">
        <v>39.99</v>
      </c>
      <c r="L28" s="130">
        <v>39.99</v>
      </c>
      <c r="M28" s="130">
        <v>129.99</v>
      </c>
      <c r="N28" s="130">
        <v>145.99</v>
      </c>
      <c r="O28" s="130">
        <v>1203.05</v>
      </c>
      <c r="P28" s="126">
        <v>5787.71</v>
      </c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ht="12.75" customHeight="1">
      <c r="A29" s="13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33"/>
      <c r="P29" s="13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ht="12.75" customHeight="1">
      <c r="A30" s="123" t="s">
        <v>44</v>
      </c>
      <c r="B30" s="135"/>
      <c r="C30" s="125">
        <v>5960.72</v>
      </c>
      <c r="D30" s="125">
        <v>7798.82</v>
      </c>
      <c r="E30" s="125">
        <v>8358.79</v>
      </c>
      <c r="F30" s="125">
        <v>8171.2</v>
      </c>
      <c r="G30" s="125">
        <v>8281.22</v>
      </c>
      <c r="H30" s="125">
        <v>8281.22</v>
      </c>
      <c r="I30" s="125">
        <v>8366.98</v>
      </c>
      <c r="J30" s="125">
        <v>8453.9</v>
      </c>
      <c r="K30" s="125">
        <v>8851.52</v>
      </c>
      <c r="L30" s="125">
        <v>8975.62</v>
      </c>
      <c r="M30" s="125">
        <v>9107.24</v>
      </c>
      <c r="N30" s="125">
        <v>8977.25</v>
      </c>
      <c r="O30" s="133"/>
      <c r="P30" s="133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ht="12.75" customHeight="1">
      <c r="A31" s="123" t="s">
        <v>45</v>
      </c>
      <c r="B31" s="135"/>
      <c r="C31" s="125">
        <v>2113.1</v>
      </c>
      <c r="D31" s="125">
        <v>584.97</v>
      </c>
      <c r="E31" s="125">
        <v>159.59</v>
      </c>
      <c r="F31" s="125">
        <v>149.97</v>
      </c>
      <c r="G31" s="125">
        <v>46.81</v>
      </c>
      <c r="H31" s="125">
        <v>125.75</v>
      </c>
      <c r="I31" s="125">
        <v>126.91</v>
      </c>
      <c r="J31" s="125">
        <v>437.61</v>
      </c>
      <c r="K31" s="125">
        <v>164.09</v>
      </c>
      <c r="L31" s="125">
        <v>171.61</v>
      </c>
      <c r="M31" s="125">
        <v>0.0</v>
      </c>
      <c r="N31" s="125">
        <v>76.0</v>
      </c>
      <c r="O31" s="133"/>
      <c r="P31" s="133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ht="12.75" customHeight="1">
      <c r="A32" s="123" t="s">
        <v>46</v>
      </c>
      <c r="B32" s="135"/>
      <c r="C32" s="125">
        <v>275.0</v>
      </c>
      <c r="D32" s="125">
        <v>25.0</v>
      </c>
      <c r="E32" s="125">
        <v>347.18</v>
      </c>
      <c r="F32" s="125">
        <v>39.95</v>
      </c>
      <c r="G32" s="125">
        <v>39.99</v>
      </c>
      <c r="H32" s="125">
        <v>39.99</v>
      </c>
      <c r="I32" s="125">
        <v>39.99</v>
      </c>
      <c r="J32" s="125">
        <v>39.99</v>
      </c>
      <c r="K32" s="125">
        <v>39.99</v>
      </c>
      <c r="L32" s="125">
        <v>39.99</v>
      </c>
      <c r="M32" s="125">
        <v>129.99</v>
      </c>
      <c r="N32" s="125">
        <v>145.99</v>
      </c>
      <c r="O32" s="134"/>
      <c r="P32" s="133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ht="12.75" customHeight="1">
      <c r="A33" s="123" t="s">
        <v>47</v>
      </c>
      <c r="B33" s="135"/>
      <c r="C33" s="125">
        <v>7798.82</v>
      </c>
      <c r="D33" s="125">
        <v>8358.79</v>
      </c>
      <c r="E33" s="125">
        <v>8171.2</v>
      </c>
      <c r="F33" s="125">
        <v>8281.22</v>
      </c>
      <c r="G33" s="125">
        <v>8288.04</v>
      </c>
      <c r="H33" s="125">
        <v>8366.98</v>
      </c>
      <c r="I33" s="125">
        <v>8453.9</v>
      </c>
      <c r="J33" s="125">
        <v>8851.52</v>
      </c>
      <c r="K33" s="125">
        <v>8975.62</v>
      </c>
      <c r="L33" s="125">
        <v>9107.24</v>
      </c>
      <c r="M33" s="125">
        <v>8977.25</v>
      </c>
      <c r="N33" s="125">
        <v>8907.26</v>
      </c>
      <c r="O33" s="133"/>
      <c r="P33" s="13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ht="12.75" customHeight="1">
      <c r="A34" s="123" t="s">
        <v>48</v>
      </c>
      <c r="B34" s="136"/>
      <c r="C34" s="137">
        <v>1000.0</v>
      </c>
      <c r="D34" s="137">
        <v>1000.0</v>
      </c>
      <c r="E34" s="137">
        <v>1000.0</v>
      </c>
      <c r="F34" s="137">
        <v>1000.0</v>
      </c>
      <c r="G34" s="137">
        <v>1000.0</v>
      </c>
      <c r="H34" s="137">
        <v>1000.0</v>
      </c>
      <c r="I34" s="137">
        <v>1000.0</v>
      </c>
      <c r="J34" s="137">
        <v>1000.0</v>
      </c>
      <c r="K34" s="137">
        <v>1000.0</v>
      </c>
      <c r="L34" s="137">
        <v>1000.0</v>
      </c>
      <c r="M34" s="137">
        <v>1000.0</v>
      </c>
      <c r="N34" s="137">
        <v>1000.0</v>
      </c>
      <c r="O34" s="133"/>
      <c r="P34" s="133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ht="12.75" customHeight="1">
      <c r="A35" s="123" t="s">
        <v>49</v>
      </c>
      <c r="B35" s="135"/>
      <c r="C35" s="125">
        <v>6798.82</v>
      </c>
      <c r="D35" s="125">
        <v>7358.79</v>
      </c>
      <c r="E35" s="125">
        <v>7171.2</v>
      </c>
      <c r="F35" s="125">
        <v>7281.22</v>
      </c>
      <c r="G35" s="125">
        <v>7288.04</v>
      </c>
      <c r="H35" s="125">
        <v>7366.98</v>
      </c>
      <c r="I35" s="125">
        <v>7453.9</v>
      </c>
      <c r="J35" s="125">
        <v>7851.52</v>
      </c>
      <c r="K35" s="125">
        <v>7975.62</v>
      </c>
      <c r="L35" s="125">
        <v>8107.24</v>
      </c>
      <c r="M35" s="125">
        <v>7977.25</v>
      </c>
      <c r="N35" s="125">
        <v>7907.26</v>
      </c>
      <c r="O35" s="133"/>
      <c r="P35" s="133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ht="12.75" customHeight="1">
      <c r="A36" s="113" t="s">
        <v>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ht="12.7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ht="12.7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ht="12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ht="12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ht="12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ht="12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ht="12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ht="12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ht="12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ht="12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ht="12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ht="12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ht="12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ht="12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ht="12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ht="12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ht="12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ht="12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ht="12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ht="12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ht="12.7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ht="12.7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ht="12.7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ht="12.7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ht="12.7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ht="12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ht="12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ht="12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ht="12.7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</row>
    <row r="66" ht="12.7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</row>
    <row r="67" ht="12.7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ht="12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ht="12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ht="12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ht="12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ht="12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ht="12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ht="12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ht="12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ht="12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ht="12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ht="12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ht="12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</row>
    <row r="80" ht="12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</row>
    <row r="81" ht="12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ht="12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</row>
    <row r="83" ht="12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</row>
    <row r="84" ht="12.7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ht="12.7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ht="12.7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</row>
    <row r="87" ht="12.7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ht="12.7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ht="12.7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ht="12.7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ht="12.7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ht="12.7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ht="12.7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ht="12.7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ht="12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ht="12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ht="12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ht="12.7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ht="12.7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ht="12.7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ht="12.7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ht="12.7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ht="12.7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ht="12.7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ht="12.7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ht="12.7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ht="12.7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ht="12.7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ht="12.7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ht="12.7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ht="12.7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ht="12.7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ht="12.7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ht="12.7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ht="12.7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ht="12.7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ht="12.7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ht="12.7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ht="12.7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ht="12.7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ht="12.7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ht="12.7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ht="12.7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ht="12.7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ht="12.7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ht="12.7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ht="12.7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ht="12.7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ht="12.75" customHeight="1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ht="12.75" customHeight="1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ht="12.75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ht="12.75" customHeight="1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ht="12.75" customHeight="1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ht="12.7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ht="12.75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ht="12.75" customHeight="1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ht="12.75" customHeight="1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ht="12.75" customHeight="1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ht="12.75" customHeight="1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ht="12.75" customHeight="1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ht="12.75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ht="12.75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ht="12.75" customHeight="1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ht="12.7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ht="12.75" customHeight="1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ht="12.75" customHeight="1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ht="12.7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ht="12.75" customHeight="1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ht="12.75" customHeight="1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ht="12.75" customHeight="1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ht="12.75" customHeight="1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ht="12.75" customHeight="1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ht="12.75" customHeight="1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ht="12.75" customHeight="1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ht="12.75" customHeight="1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ht="12.75" customHeight="1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ht="12.75" customHeight="1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ht="12.75" customHeight="1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ht="12.75" customHeight="1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ht="12.75" customHeight="1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ht="12.75" customHeight="1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ht="12.75" customHeight="1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ht="12.75" customHeight="1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ht="12.75" customHeight="1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ht="12.75" customHeight="1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ht="12.75" customHeight="1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ht="12.75" customHeight="1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ht="12.75" customHeight="1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ht="12.75" customHeight="1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ht="12.75" customHeight="1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ht="12.75" customHeight="1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ht="12.75" customHeight="1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ht="12.75" customHeight="1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ht="12.75" customHeight="1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ht="12.75" customHeight="1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ht="12.75" customHeight="1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ht="12.75" customHeight="1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ht="12.75" customHeight="1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ht="12.75" customHeight="1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ht="12.75" customHeight="1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ht="12.75" customHeight="1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ht="12.75" customHeight="1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ht="12.75" customHeight="1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ht="12.75" customHeight="1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ht="12.75" customHeight="1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ht="12.75" customHeight="1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ht="12.75" customHeight="1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ht="12.75" customHeight="1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ht="12.75" customHeight="1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ht="12.75" customHeight="1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ht="12.75" customHeight="1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ht="12.75" customHeight="1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ht="12.75" customHeight="1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ht="12.75" customHeight="1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ht="12.75" customHeight="1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ht="12.75" customHeight="1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ht="12.75" customHeight="1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ht="12.75" customHeight="1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ht="12.75" customHeight="1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ht="12.75" customHeight="1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ht="12.75" customHeight="1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ht="12.75" customHeight="1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ht="12.75" customHeight="1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ht="12.75" customHeight="1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ht="12.75" customHeight="1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ht="12.75" customHeight="1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ht="12.75" customHeight="1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ht="12.75" customHeight="1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ht="12.75" customHeight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ht="12.75" customHeight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ht="12.75" customHeight="1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ht="12.75" customHeight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ht="12.75" customHeight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ht="12.75" customHeight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ht="12.75" customHeight="1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ht="12.75" customHeight="1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ht="12.75" customHeight="1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ht="12.75" customHeight="1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ht="12.75" customHeight="1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ht="12.75" customHeight="1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ht="12.75" customHeight="1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ht="12.75" customHeight="1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ht="12.75" customHeight="1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ht="12.75" customHeight="1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ht="12.75" customHeight="1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ht="12.75" customHeight="1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</row>
    <row r="227" ht="12.75" customHeight="1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</row>
    <row r="228" ht="12.75" customHeight="1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</row>
    <row r="229" ht="12.75" customHeight="1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ht="12.75" customHeight="1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</row>
    <row r="231" ht="12.75" customHeight="1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</row>
    <row r="232" ht="12.75" customHeight="1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</row>
    <row r="233" ht="12.75" customHeight="1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ht="12.75" customHeight="1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</row>
    <row r="235" ht="12.75" customHeight="1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</row>
    <row r="236" ht="12.75" customHeight="1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</row>
    <row r="237" ht="12.75" customHeight="1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</row>
    <row r="238" ht="12.75" customHeight="1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</row>
    <row r="239" ht="12.75" customHeight="1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</row>
    <row r="240" ht="12.75" customHeight="1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</row>
    <row r="241" ht="12.75" customHeight="1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</row>
    <row r="242" ht="12.75" customHeight="1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</row>
    <row r="243" ht="12.75" customHeight="1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ht="12.75" customHeight="1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</row>
    <row r="245" ht="12.75" customHeight="1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</row>
    <row r="246" ht="12.75" customHeight="1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</row>
    <row r="247" ht="12.75" customHeight="1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</row>
    <row r="248" ht="12.75" customHeight="1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</row>
    <row r="249" ht="12.75" customHeight="1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</row>
    <row r="250" ht="12.75" customHeight="1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</row>
    <row r="251" ht="12.75" customHeight="1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</row>
    <row r="252" ht="12.75" customHeight="1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</row>
    <row r="253" ht="12.75" customHeight="1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</row>
    <row r="254" ht="12.75" customHeight="1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</row>
    <row r="255" ht="12.75" customHeight="1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</row>
    <row r="256" ht="12.75" customHeight="1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</row>
    <row r="257" ht="12.75" customHeight="1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</row>
    <row r="258" ht="12.75" customHeight="1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</row>
    <row r="259" ht="12.75" customHeight="1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</row>
    <row r="260" ht="12.75" customHeight="1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</row>
    <row r="261" ht="12.75" customHeight="1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</row>
    <row r="262" ht="12.75" customHeight="1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</row>
    <row r="263" ht="12.75" customHeight="1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</row>
    <row r="264" ht="12.75" customHeight="1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</row>
    <row r="265" ht="12.75" customHeight="1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</row>
    <row r="266" ht="12.75" customHeight="1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</row>
    <row r="267" ht="12.75" customHeight="1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</row>
    <row r="268" ht="12.75" customHeight="1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</row>
    <row r="269" ht="12.75" customHeight="1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</row>
    <row r="270" ht="12.75" customHeight="1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</row>
    <row r="271" ht="12.75" customHeight="1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</row>
    <row r="272" ht="12.75" customHeight="1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</row>
    <row r="273" ht="12.75" customHeight="1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</row>
    <row r="274" ht="12.75" customHeight="1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</row>
    <row r="275" ht="12.75" customHeight="1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</row>
    <row r="276" ht="12.75" customHeight="1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</row>
    <row r="277" ht="12.75" customHeight="1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</row>
    <row r="278" ht="12.75" customHeight="1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</row>
    <row r="279" ht="12.75" customHeight="1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</row>
    <row r="280" ht="12.75" customHeight="1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</row>
    <row r="281" ht="12.75" customHeight="1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</row>
    <row r="282" ht="12.75" customHeight="1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</row>
    <row r="283" ht="12.75" customHeight="1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</row>
    <row r="284" ht="12.75" customHeight="1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</row>
    <row r="285" ht="12.75" customHeight="1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</row>
    <row r="286" ht="12.75" customHeight="1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</row>
    <row r="287" ht="12.75" customHeight="1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</row>
    <row r="288" ht="12.75" customHeight="1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</row>
    <row r="289" ht="12.75" customHeight="1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</row>
    <row r="290" ht="12.75" customHeight="1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</row>
    <row r="291" ht="12.75" customHeight="1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</row>
    <row r="292" ht="12.75" customHeight="1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</row>
    <row r="293" ht="12.75" customHeight="1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</row>
    <row r="294" ht="12.75" customHeight="1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</row>
    <row r="295" ht="12.75" customHeight="1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</row>
    <row r="296" ht="12.75" customHeight="1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</row>
    <row r="297" ht="12.75" customHeight="1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</row>
    <row r="298" ht="12.75" customHeight="1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</row>
    <row r="299" ht="12.75" customHeight="1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</row>
    <row r="300" ht="12.75" customHeight="1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</row>
    <row r="301" ht="12.75" customHeight="1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</row>
    <row r="302" ht="12.75" customHeight="1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</row>
    <row r="303" ht="12.75" customHeight="1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</row>
    <row r="304" ht="12.75" customHeight="1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</row>
    <row r="305" ht="12.75" customHeight="1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</row>
    <row r="306" ht="12.75" customHeight="1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</row>
    <row r="307" ht="12.75" customHeight="1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</row>
    <row r="308" ht="12.75" customHeight="1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</row>
    <row r="309" ht="12.75" customHeight="1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</row>
    <row r="310" ht="12.75" customHeight="1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</row>
    <row r="311" ht="12.75" customHeight="1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</row>
    <row r="312" ht="12.75" customHeight="1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</row>
    <row r="313" ht="12.75" customHeight="1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</row>
    <row r="314" ht="12.75" customHeight="1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</row>
    <row r="315" ht="12.75" customHeight="1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</row>
    <row r="316" ht="12.75" customHeight="1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</row>
    <row r="317" ht="12.75" customHeight="1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</row>
    <row r="318" ht="12.75" customHeight="1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</row>
    <row r="319" ht="12.75" customHeight="1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</row>
    <row r="320" ht="12.75" customHeight="1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</row>
    <row r="321" ht="12.75" customHeight="1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</row>
    <row r="322" ht="12.75" customHeight="1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</row>
    <row r="323" ht="12.75" customHeight="1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</row>
    <row r="324" ht="12.75" customHeight="1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</row>
    <row r="325" ht="12.75" customHeight="1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</row>
    <row r="326" ht="12.75" customHeight="1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</row>
    <row r="327" ht="12.75" customHeight="1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</row>
    <row r="328" ht="12.75" customHeight="1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</row>
    <row r="329" ht="12.75" customHeight="1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</row>
    <row r="330" ht="12.75" customHeight="1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</row>
    <row r="331" ht="12.75" customHeight="1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</row>
    <row r="332" ht="12.75" customHeight="1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</row>
    <row r="333" ht="12.75" customHeight="1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</row>
    <row r="334" ht="12.75" customHeight="1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</row>
    <row r="335" ht="12.75" customHeight="1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</row>
    <row r="336" ht="12.75" customHeight="1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</row>
    <row r="337" ht="12.75" customHeight="1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</row>
    <row r="338" ht="12.75" customHeight="1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</row>
    <row r="339" ht="12.75" customHeight="1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</row>
    <row r="340" ht="12.75" customHeight="1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</row>
    <row r="341" ht="12.75" customHeight="1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</row>
    <row r="342" ht="12.75" customHeight="1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</row>
    <row r="343" ht="12.75" customHeight="1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</row>
    <row r="344" ht="12.75" customHeight="1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</row>
    <row r="345" ht="12.75" customHeight="1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</row>
    <row r="346" ht="12.75" customHeight="1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</row>
    <row r="347" ht="12.75" customHeight="1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</row>
    <row r="348" ht="12.75" customHeight="1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</row>
    <row r="349" ht="12.75" customHeight="1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</row>
    <row r="350" ht="12.75" customHeight="1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</row>
    <row r="351" ht="12.75" customHeight="1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</row>
    <row r="352" ht="12.75" customHeight="1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</row>
    <row r="353" ht="12.75" customHeight="1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</row>
    <row r="354" ht="12.75" customHeight="1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</row>
    <row r="355" ht="12.75" customHeight="1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</row>
    <row r="356" ht="12.75" customHeight="1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</row>
    <row r="357" ht="12.75" customHeight="1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</row>
    <row r="358" ht="12.75" customHeight="1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</row>
    <row r="359" ht="12.75" customHeight="1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</row>
    <row r="360" ht="12.75" customHeight="1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</row>
    <row r="361" ht="12.75" customHeight="1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</row>
    <row r="362" ht="12.75" customHeight="1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</row>
    <row r="363" ht="12.75" customHeight="1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</row>
    <row r="364" ht="12.75" customHeight="1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</row>
    <row r="365" ht="12.75" customHeight="1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</row>
    <row r="366" ht="12.75" customHeight="1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</row>
    <row r="367" ht="12.75" customHeight="1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</row>
    <row r="368" ht="12.75" customHeight="1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</row>
    <row r="369" ht="12.75" customHeight="1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</row>
    <row r="370" ht="12.75" customHeight="1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</row>
    <row r="371" ht="12.75" customHeight="1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</row>
    <row r="372" ht="12.75" customHeight="1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</row>
    <row r="373" ht="12.75" customHeight="1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</row>
    <row r="374" ht="12.75" customHeight="1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</row>
    <row r="375" ht="12.75" customHeight="1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</row>
    <row r="376" ht="12.75" customHeight="1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</row>
    <row r="377" ht="12.75" customHeight="1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</row>
    <row r="378" ht="12.75" customHeight="1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</row>
    <row r="379" ht="12.75" customHeight="1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</row>
    <row r="380" ht="12.75" customHeight="1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</row>
    <row r="381" ht="12.75" customHeight="1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</row>
    <row r="382" ht="12.7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</row>
    <row r="383" ht="12.75" customHeight="1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</row>
    <row r="384" ht="12.75" customHeight="1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</row>
    <row r="385" ht="12.75" customHeight="1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</row>
    <row r="386" ht="12.75" customHeight="1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</row>
    <row r="387" ht="12.75" customHeight="1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</row>
    <row r="388" ht="12.75" customHeight="1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</row>
    <row r="389" ht="12.75" customHeight="1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</row>
    <row r="390" ht="12.75" customHeight="1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</row>
    <row r="391" ht="12.75" customHeight="1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</row>
    <row r="392" ht="12.75" customHeight="1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</row>
    <row r="393" ht="12.75" customHeight="1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</row>
    <row r="394" ht="12.75" customHeight="1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</row>
    <row r="395" ht="12.75" customHeight="1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</row>
    <row r="396" ht="12.75" customHeight="1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</row>
    <row r="397" ht="12.75" customHeight="1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</row>
    <row r="398" ht="12.75" customHeight="1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</row>
    <row r="399" ht="12.75" customHeight="1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</row>
    <row r="400" ht="12.75" customHeight="1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</row>
    <row r="401" ht="12.75" customHeight="1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</row>
    <row r="402" ht="12.75" customHeight="1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</row>
    <row r="403" ht="12.75" customHeight="1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</row>
    <row r="404" ht="12.75" customHeight="1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</row>
    <row r="405" ht="12.75" customHeight="1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</row>
    <row r="406" ht="12.75" customHeight="1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</row>
    <row r="407" ht="12.75" customHeight="1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</row>
    <row r="408" ht="12.75" customHeight="1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</row>
    <row r="409" ht="12.75" customHeight="1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</row>
    <row r="410" ht="12.75" customHeight="1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</row>
    <row r="411" ht="12.75" customHeight="1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</row>
    <row r="412" ht="12.75" customHeight="1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</row>
    <row r="413" ht="12.75" customHeight="1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</row>
    <row r="414" ht="12.75" customHeight="1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</row>
    <row r="415" ht="12.75" customHeight="1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</row>
    <row r="416" ht="12.75" customHeight="1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</row>
    <row r="417" ht="12.75" customHeight="1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</row>
    <row r="418" ht="12.75" customHeight="1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</row>
    <row r="419" ht="12.75" customHeight="1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</row>
    <row r="420" ht="12.75" customHeight="1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</row>
    <row r="421" ht="12.75" customHeight="1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</row>
    <row r="422" ht="12.75" customHeight="1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</row>
    <row r="423" ht="12.75" customHeight="1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</row>
    <row r="424" ht="12.75" customHeight="1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</row>
    <row r="425" ht="12.75" customHeight="1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</row>
    <row r="426" ht="12.75" customHeight="1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</row>
    <row r="427" ht="12.75" customHeight="1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</row>
    <row r="428" ht="12.75" customHeight="1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</row>
    <row r="429" ht="12.75" customHeight="1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</row>
    <row r="430" ht="12.75" customHeight="1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</row>
    <row r="431" ht="12.75" customHeight="1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</row>
    <row r="432" ht="12.75" customHeight="1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</row>
    <row r="433" ht="12.75" customHeight="1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</row>
    <row r="434" ht="12.75" customHeight="1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</row>
    <row r="435" ht="12.75" customHeight="1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</row>
    <row r="436" ht="12.75" customHeight="1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</row>
    <row r="437" ht="12.75" customHeight="1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</row>
    <row r="438" ht="12.75" customHeight="1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</row>
    <row r="439" ht="12.75" customHeight="1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</row>
    <row r="440" ht="12.75" customHeight="1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</row>
    <row r="441" ht="12.75" customHeight="1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</row>
    <row r="442" ht="12.75" customHeight="1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</row>
    <row r="443" ht="12.75" customHeight="1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</row>
    <row r="444" ht="12.75" customHeight="1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</row>
    <row r="445" ht="12.75" customHeight="1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</row>
    <row r="446" ht="12.75" customHeight="1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</row>
    <row r="447" ht="12.75" customHeight="1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</row>
    <row r="448" ht="12.75" customHeight="1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</row>
    <row r="449" ht="12.75" customHeight="1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</row>
    <row r="450" ht="12.75" customHeight="1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</row>
    <row r="451" ht="12.75" customHeight="1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</row>
    <row r="452" ht="12.75" customHeight="1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</row>
    <row r="453" ht="12.75" customHeight="1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</row>
    <row r="454" ht="12.75" customHeight="1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</row>
    <row r="455" ht="12.75" customHeight="1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</row>
    <row r="456" ht="12.75" customHeight="1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</row>
    <row r="457" ht="12.75" customHeight="1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</row>
    <row r="458" ht="12.75" customHeight="1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</row>
    <row r="459" ht="12.75" customHeight="1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</row>
    <row r="460" ht="12.75" customHeight="1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</row>
    <row r="461" ht="12.75" customHeight="1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</row>
    <row r="462" ht="12.75" customHeight="1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</row>
    <row r="463" ht="12.75" customHeight="1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</row>
    <row r="464" ht="12.75" customHeight="1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</row>
    <row r="465" ht="12.75" customHeight="1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</row>
    <row r="466" ht="12.75" customHeight="1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</row>
    <row r="467" ht="12.75" customHeight="1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</row>
    <row r="468" ht="12.75" customHeight="1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</row>
    <row r="469" ht="12.75" customHeight="1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</row>
    <row r="470" ht="12.75" customHeight="1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</row>
    <row r="471" ht="12.75" customHeight="1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</row>
    <row r="472" ht="12.75" customHeight="1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</row>
    <row r="473" ht="12.75" customHeight="1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</row>
    <row r="474" ht="12.75" customHeight="1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</row>
    <row r="475" ht="12.75" customHeight="1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</row>
    <row r="476" ht="12.75" customHeight="1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</row>
    <row r="477" ht="12.75" customHeight="1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</row>
    <row r="478" ht="12.75" customHeight="1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</row>
    <row r="479" ht="12.75" customHeight="1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</row>
    <row r="480" ht="12.75" customHeight="1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</row>
    <row r="481" ht="12.75" customHeight="1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</row>
    <row r="482" ht="12.75" customHeight="1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</row>
    <row r="483" ht="12.75" customHeight="1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</row>
    <row r="484" ht="12.75" customHeight="1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</row>
    <row r="485" ht="12.75" customHeight="1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</row>
    <row r="486" ht="12.75" customHeight="1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</row>
    <row r="487" ht="12.75" customHeight="1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</row>
    <row r="488" ht="12.75" customHeight="1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</row>
    <row r="489" ht="12.75" customHeight="1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</row>
    <row r="490" ht="12.75" customHeight="1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</row>
    <row r="491" ht="12.75" customHeight="1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</row>
    <row r="492" ht="12.75" customHeight="1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</row>
    <row r="493" ht="12.75" customHeight="1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</row>
    <row r="494" ht="12.75" customHeight="1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</row>
    <row r="495" ht="12.75" customHeight="1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</row>
    <row r="496" ht="12.75" customHeight="1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</row>
    <row r="497" ht="12.75" customHeight="1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</row>
    <row r="498" ht="12.75" customHeight="1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</row>
    <row r="499" ht="12.75" customHeight="1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</row>
    <row r="500" ht="12.75" customHeight="1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</row>
    <row r="501" ht="12.75" customHeight="1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</row>
    <row r="502" ht="12.75" customHeight="1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</row>
    <row r="503" ht="12.75" customHeight="1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</row>
    <row r="504" ht="12.75" customHeight="1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</row>
    <row r="505" ht="12.75" customHeight="1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</row>
    <row r="506" ht="12.75" customHeight="1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</row>
    <row r="507" ht="12.75" customHeight="1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</row>
    <row r="508" ht="12.75" customHeight="1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</row>
    <row r="509" ht="12.75" customHeight="1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</row>
    <row r="510" ht="12.75" customHeight="1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</row>
    <row r="511" ht="12.75" customHeight="1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</row>
    <row r="512" ht="12.75" customHeight="1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</row>
    <row r="513" ht="12.75" customHeight="1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</row>
    <row r="514" ht="12.75" customHeight="1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</row>
    <row r="515" ht="12.75" customHeight="1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</row>
    <row r="516" ht="12.75" customHeight="1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</row>
    <row r="517" ht="12.75" customHeight="1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</row>
    <row r="518" ht="12.75" customHeight="1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</row>
    <row r="519" ht="12.75" customHeight="1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</row>
    <row r="520" ht="12.75" customHeight="1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</row>
    <row r="521" ht="12.75" customHeight="1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</row>
    <row r="522" ht="12.75" customHeight="1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</row>
    <row r="523" ht="12.75" customHeight="1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</row>
    <row r="524" ht="12.75" customHeight="1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</row>
    <row r="525" ht="12.75" customHeight="1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</row>
    <row r="526" ht="12.75" customHeight="1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</row>
    <row r="527" ht="12.75" customHeight="1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</row>
    <row r="528" ht="12.75" customHeight="1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</row>
    <row r="529" ht="12.75" customHeight="1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</row>
    <row r="530" ht="12.75" customHeight="1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</row>
    <row r="531" ht="12.75" customHeight="1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</row>
    <row r="532" ht="12.75" customHeight="1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</row>
    <row r="533" ht="12.75" customHeight="1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</row>
    <row r="534" ht="12.75" customHeight="1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</row>
    <row r="535" ht="12.75" customHeight="1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</row>
    <row r="536" ht="12.75" customHeight="1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</row>
    <row r="537" ht="12.75" customHeight="1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</row>
    <row r="538" ht="12.75" customHeight="1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</row>
    <row r="539" ht="12.75" customHeight="1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</row>
    <row r="540" ht="12.75" customHeight="1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</row>
    <row r="541" ht="12.75" customHeight="1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</row>
    <row r="542" ht="12.75" customHeight="1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</row>
    <row r="543" ht="12.75" customHeight="1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</row>
    <row r="544" ht="12.75" customHeight="1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</row>
    <row r="545" ht="12.75" customHeight="1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</row>
    <row r="546" ht="12.75" customHeight="1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</row>
    <row r="547" ht="12.75" customHeight="1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</row>
    <row r="548" ht="12.75" customHeight="1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</row>
    <row r="549" ht="12.75" customHeight="1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</row>
    <row r="550" ht="12.75" customHeight="1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</row>
    <row r="551" ht="12.75" customHeight="1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</row>
    <row r="552" ht="12.75" customHeight="1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</row>
    <row r="553" ht="12.75" customHeight="1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</row>
    <row r="554" ht="12.75" customHeight="1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</row>
    <row r="555" ht="12.75" customHeight="1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</row>
    <row r="556" ht="12.75" customHeight="1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</row>
    <row r="557" ht="12.75" customHeight="1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</row>
    <row r="558" ht="12.75" customHeight="1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</row>
    <row r="559" ht="12.75" customHeight="1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</row>
    <row r="560" ht="12.75" customHeight="1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</row>
    <row r="561" ht="12.75" customHeight="1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</row>
    <row r="562" ht="12.75" customHeight="1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</row>
    <row r="563" ht="12.75" customHeight="1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</row>
    <row r="564" ht="12.75" customHeight="1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</row>
    <row r="565" ht="12.75" customHeight="1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</row>
    <row r="566" ht="12.75" customHeight="1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</row>
    <row r="567" ht="12.75" customHeight="1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</row>
    <row r="568" ht="12.75" customHeight="1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</row>
    <row r="569" ht="12.75" customHeight="1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</row>
    <row r="570" ht="12.75" customHeight="1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</row>
    <row r="571" ht="12.75" customHeight="1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</row>
    <row r="572" ht="12.75" customHeight="1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</row>
    <row r="573" ht="12.75" customHeight="1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</row>
    <row r="574" ht="12.75" customHeight="1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</row>
    <row r="575" ht="12.75" customHeight="1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</row>
    <row r="576" ht="12.75" customHeight="1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</row>
    <row r="577" ht="12.75" customHeight="1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</row>
    <row r="578" ht="12.75" customHeight="1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</row>
    <row r="579" ht="12.75" customHeight="1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</row>
    <row r="580" ht="12.75" customHeight="1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</row>
    <row r="581" ht="12.75" customHeight="1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</row>
    <row r="582" ht="12.75" customHeight="1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</row>
    <row r="583" ht="12.75" customHeight="1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</row>
    <row r="584" ht="12.75" customHeight="1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</row>
    <row r="585" ht="12.75" customHeight="1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</row>
    <row r="586" ht="12.75" customHeight="1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</row>
    <row r="587" ht="12.75" customHeight="1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</row>
    <row r="588" ht="12.75" customHeight="1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</row>
    <row r="589" ht="12.75" customHeight="1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</row>
    <row r="590" ht="12.75" customHeight="1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</row>
    <row r="591" ht="12.75" customHeight="1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</row>
    <row r="592" ht="12.75" customHeight="1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</row>
    <row r="593" ht="12.75" customHeight="1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</row>
    <row r="594" ht="12.75" customHeight="1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</row>
    <row r="595" ht="12.75" customHeight="1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</row>
    <row r="596" ht="12.75" customHeight="1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</row>
    <row r="597" ht="12.75" customHeight="1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</row>
    <row r="598" ht="12.75" customHeight="1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</row>
    <row r="599" ht="12.75" customHeight="1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</row>
    <row r="600" ht="12.75" customHeight="1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</row>
    <row r="601" ht="12.75" customHeight="1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</row>
    <row r="602" ht="12.75" customHeight="1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</row>
    <row r="603" ht="12.75" customHeight="1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</row>
    <row r="604" ht="12.75" customHeight="1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</row>
    <row r="605" ht="12.75" customHeight="1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</row>
    <row r="606" ht="12.75" customHeight="1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</row>
    <row r="607" ht="12.75" customHeight="1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</row>
    <row r="608" ht="12.75" customHeight="1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</row>
    <row r="609" ht="12.75" customHeight="1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</row>
    <row r="610" ht="12.75" customHeight="1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</row>
    <row r="611" ht="12.75" customHeight="1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</row>
    <row r="612" ht="12.75" customHeight="1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</row>
    <row r="613" ht="12.75" customHeight="1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</row>
    <row r="614" ht="12.75" customHeight="1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</row>
    <row r="615" ht="12.75" customHeight="1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</row>
    <row r="616" ht="12.75" customHeight="1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</row>
    <row r="617" ht="12.75" customHeight="1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</row>
    <row r="618" ht="12.75" customHeight="1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</row>
    <row r="619" ht="12.75" customHeight="1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</row>
    <row r="620" ht="12.75" customHeight="1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</row>
    <row r="621" ht="12.75" customHeight="1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</row>
    <row r="622" ht="12.75" customHeight="1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</row>
    <row r="623" ht="12.75" customHeight="1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</row>
    <row r="624" ht="12.75" customHeight="1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</row>
    <row r="625" ht="12.75" customHeight="1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</row>
    <row r="626" ht="12.75" customHeight="1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</row>
    <row r="627" ht="12.75" customHeight="1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</row>
    <row r="628" ht="12.75" customHeight="1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</row>
    <row r="629" ht="12.75" customHeight="1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</row>
    <row r="630" ht="12.75" customHeight="1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</row>
    <row r="631" ht="12.75" customHeight="1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</row>
    <row r="632" ht="12.75" customHeight="1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</row>
    <row r="633" ht="12.75" customHeight="1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</row>
    <row r="634" ht="12.75" customHeight="1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</row>
    <row r="635" ht="12.75" customHeight="1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</row>
    <row r="636" ht="12.75" customHeight="1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</row>
    <row r="637" ht="12.75" customHeight="1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</row>
    <row r="638" ht="12.75" customHeight="1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</row>
    <row r="639" ht="12.75" customHeight="1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</row>
    <row r="640" ht="12.75" customHeight="1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</row>
    <row r="641" ht="12.75" customHeight="1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</row>
    <row r="642" ht="12.75" customHeight="1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</row>
    <row r="643" ht="12.75" customHeight="1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</row>
    <row r="644" ht="12.75" customHeight="1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</row>
    <row r="645" ht="12.75" customHeight="1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</row>
    <row r="646" ht="12.75" customHeight="1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</row>
    <row r="647" ht="12.75" customHeight="1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</row>
    <row r="648" ht="12.75" customHeight="1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</row>
    <row r="649" ht="12.75" customHeight="1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</row>
    <row r="650" ht="12.75" customHeight="1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</row>
    <row r="651" ht="12.75" customHeight="1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</row>
    <row r="652" ht="12.75" customHeight="1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</row>
    <row r="653" ht="12.75" customHeight="1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</row>
    <row r="654" ht="12.75" customHeight="1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</row>
    <row r="655" ht="12.75" customHeight="1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</row>
    <row r="656" ht="12.75" customHeight="1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</row>
    <row r="657" ht="12.75" customHeight="1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</row>
    <row r="658" ht="12.75" customHeight="1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</row>
    <row r="659" ht="12.75" customHeight="1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</row>
    <row r="660" ht="12.75" customHeight="1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</row>
    <row r="661" ht="12.75" customHeight="1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</row>
    <row r="662" ht="12.75" customHeight="1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</row>
    <row r="663" ht="12.75" customHeight="1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</row>
    <row r="664" ht="12.75" customHeight="1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</row>
    <row r="665" ht="12.75" customHeight="1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</row>
    <row r="666" ht="12.75" customHeight="1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</row>
    <row r="667" ht="12.75" customHeight="1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</row>
    <row r="668" ht="12.75" customHeight="1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</row>
    <row r="669" ht="12.75" customHeight="1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</row>
    <row r="670" ht="12.75" customHeight="1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</row>
    <row r="671" ht="12.75" customHeight="1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</row>
    <row r="672" ht="12.75" customHeight="1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</row>
    <row r="673" ht="12.75" customHeight="1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</row>
    <row r="674" ht="12.75" customHeight="1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</row>
    <row r="675" ht="12.75" customHeight="1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</row>
    <row r="676" ht="12.75" customHeight="1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</row>
    <row r="677" ht="12.75" customHeight="1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</row>
    <row r="678" ht="12.75" customHeight="1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</row>
    <row r="679" ht="12.75" customHeight="1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</row>
    <row r="680" ht="12.75" customHeight="1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</row>
    <row r="681" ht="12.75" customHeight="1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</row>
    <row r="682" ht="12.75" customHeight="1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</row>
    <row r="683" ht="12.75" customHeight="1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</row>
    <row r="684" ht="12.75" customHeight="1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</row>
    <row r="685" ht="12.75" customHeight="1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</row>
    <row r="686" ht="12.75" customHeight="1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</row>
    <row r="687" ht="12.75" customHeight="1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</row>
    <row r="688" ht="12.75" customHeight="1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</row>
    <row r="689" ht="12.75" customHeight="1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</row>
    <row r="690" ht="12.75" customHeight="1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</row>
    <row r="691" ht="12.75" customHeight="1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</row>
    <row r="692" ht="12.75" customHeight="1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</row>
    <row r="693" ht="12.75" customHeight="1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</row>
    <row r="694" ht="12.75" customHeight="1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</row>
    <row r="695" ht="12.75" customHeight="1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</row>
    <row r="696" ht="12.75" customHeight="1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</row>
    <row r="697" ht="12.75" customHeight="1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</row>
    <row r="698" ht="12.75" customHeight="1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</row>
    <row r="699" ht="12.75" customHeight="1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</row>
    <row r="700" ht="12.75" customHeight="1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</row>
    <row r="701" ht="12.75" customHeight="1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</row>
    <row r="702" ht="12.75" customHeight="1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</row>
    <row r="703" ht="12.75" customHeight="1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</row>
    <row r="704" ht="12.75" customHeight="1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</row>
    <row r="705" ht="12.75" customHeight="1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</row>
    <row r="706" ht="12.75" customHeight="1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</row>
    <row r="707" ht="12.75" customHeight="1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</row>
    <row r="708" ht="12.75" customHeight="1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</row>
    <row r="709" ht="12.75" customHeight="1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</row>
    <row r="710" ht="12.75" customHeight="1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</row>
    <row r="711" ht="12.75" customHeight="1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</row>
    <row r="712" ht="12.75" customHeight="1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</row>
    <row r="713" ht="12.75" customHeight="1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</row>
    <row r="714" ht="12.75" customHeight="1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</row>
    <row r="715" ht="12.75" customHeight="1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</row>
    <row r="716" ht="12.75" customHeight="1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</row>
    <row r="717" ht="12.75" customHeight="1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</row>
    <row r="718" ht="12.75" customHeight="1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</row>
    <row r="719" ht="12.75" customHeight="1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</row>
    <row r="720" ht="12.75" customHeight="1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</row>
    <row r="721" ht="12.75" customHeight="1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</row>
    <row r="722" ht="12.75" customHeight="1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</row>
    <row r="723" ht="12.75" customHeight="1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</row>
    <row r="724" ht="12.75" customHeight="1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</row>
    <row r="725" ht="12.75" customHeight="1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</row>
    <row r="726" ht="12.75" customHeight="1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</row>
    <row r="727" ht="12.75" customHeight="1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</row>
    <row r="728" ht="12.75" customHeight="1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</row>
    <row r="729" ht="12.75" customHeight="1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</row>
    <row r="730" ht="12.75" customHeight="1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</row>
    <row r="731" ht="12.75" customHeight="1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</row>
    <row r="732" ht="12.75" customHeight="1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</row>
    <row r="733" ht="12.75" customHeight="1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</row>
    <row r="734" ht="12.75" customHeight="1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</row>
    <row r="735" ht="12.75" customHeight="1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</row>
    <row r="736" ht="12.75" customHeight="1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</row>
    <row r="737" ht="12.75" customHeight="1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</row>
    <row r="738" ht="12.75" customHeight="1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</row>
    <row r="739" ht="12.75" customHeight="1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</row>
    <row r="740" ht="12.75" customHeight="1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</row>
    <row r="741" ht="12.75" customHeight="1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</row>
    <row r="742" ht="12.75" customHeight="1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</row>
    <row r="743" ht="12.75" customHeight="1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</row>
    <row r="744" ht="12.75" customHeight="1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</row>
    <row r="745" ht="12.75" customHeight="1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</row>
    <row r="746" ht="12.75" customHeight="1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</row>
    <row r="747" ht="12.75" customHeight="1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</row>
    <row r="748" ht="12.75" customHeight="1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</row>
    <row r="749" ht="12.75" customHeight="1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</row>
    <row r="750" ht="12.75" customHeight="1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</row>
    <row r="751" ht="12.75" customHeight="1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</row>
    <row r="752" ht="12.75" customHeight="1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</row>
    <row r="753" ht="12.75" customHeight="1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</row>
    <row r="754" ht="12.75" customHeight="1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</row>
    <row r="755" ht="12.75" customHeight="1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</row>
    <row r="756" ht="12.75" customHeight="1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</row>
    <row r="757" ht="12.75" customHeight="1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</row>
    <row r="758" ht="12.75" customHeight="1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</row>
    <row r="759" ht="12.75" customHeight="1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</row>
    <row r="760" ht="12.75" customHeight="1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</row>
    <row r="761" ht="12.75" customHeight="1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</row>
    <row r="762" ht="12.75" customHeight="1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</row>
    <row r="763" ht="12.75" customHeight="1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</row>
    <row r="764" ht="12.75" customHeight="1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</row>
    <row r="765" ht="12.75" customHeight="1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</row>
    <row r="766" ht="12.75" customHeight="1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</row>
    <row r="767" ht="12.75" customHeight="1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</row>
    <row r="768" ht="12.75" customHeight="1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</row>
    <row r="769" ht="12.75" customHeight="1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</row>
    <row r="770" ht="12.75" customHeight="1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</row>
    <row r="771" ht="12.75" customHeight="1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</row>
    <row r="772" ht="12.75" customHeight="1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</row>
    <row r="773" ht="12.75" customHeight="1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</row>
    <row r="774" ht="12.75" customHeight="1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</row>
    <row r="775" ht="12.75" customHeight="1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</row>
    <row r="776" ht="12.75" customHeight="1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</row>
    <row r="777" ht="12.75" customHeight="1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</row>
    <row r="778" ht="12.75" customHeight="1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</row>
    <row r="779" ht="12.75" customHeight="1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</row>
    <row r="780" ht="12.75" customHeight="1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</row>
    <row r="781" ht="12.75" customHeight="1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</row>
    <row r="782" ht="12.75" customHeight="1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</row>
    <row r="783" ht="12.75" customHeight="1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</row>
    <row r="784" ht="12.75" customHeight="1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</row>
    <row r="785" ht="12.75" customHeight="1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</row>
    <row r="786" ht="12.75" customHeight="1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</row>
    <row r="787" ht="12.75" customHeight="1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</row>
    <row r="788" ht="12.75" customHeight="1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</row>
    <row r="789" ht="12.75" customHeight="1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</row>
    <row r="790" ht="12.75" customHeight="1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</row>
    <row r="791" ht="12.75" customHeight="1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</row>
    <row r="792" ht="12.75" customHeight="1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</row>
    <row r="793" ht="12.75" customHeight="1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</row>
    <row r="794" ht="12.75" customHeight="1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</row>
    <row r="795" ht="12.75" customHeight="1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</row>
    <row r="796" ht="12.75" customHeight="1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</row>
    <row r="797" ht="12.75" customHeight="1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</row>
    <row r="798" ht="12.75" customHeight="1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</row>
    <row r="799" ht="12.75" customHeight="1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</row>
    <row r="800" ht="12.75" customHeight="1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</row>
    <row r="801" ht="12.75" customHeight="1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</row>
    <row r="802" ht="12.75" customHeight="1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</row>
    <row r="803" ht="12.75" customHeight="1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</row>
    <row r="804" ht="12.75" customHeight="1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</row>
    <row r="805" ht="12.75" customHeight="1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</row>
    <row r="806" ht="12.75" customHeight="1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</row>
    <row r="807" ht="12.75" customHeight="1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</row>
    <row r="808" ht="12.75" customHeight="1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</row>
    <row r="809" ht="12.75" customHeight="1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</row>
    <row r="810" ht="12.75" customHeight="1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</row>
    <row r="811" ht="12.75" customHeight="1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</row>
    <row r="812" ht="12.75" customHeight="1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</row>
    <row r="813" ht="12.75" customHeight="1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</row>
    <row r="814" ht="12.75" customHeight="1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</row>
    <row r="815" ht="12.75" customHeight="1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</row>
    <row r="816" ht="12.75" customHeight="1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</row>
    <row r="817" ht="12.75" customHeight="1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</row>
    <row r="818" ht="12.75" customHeight="1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</row>
    <row r="819" ht="12.75" customHeight="1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</row>
    <row r="820" ht="12.75" customHeight="1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</row>
    <row r="821" ht="12.75" customHeight="1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</row>
    <row r="822" ht="12.75" customHeight="1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</row>
    <row r="823" ht="12.75" customHeight="1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</row>
    <row r="824" ht="12.75" customHeight="1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</row>
    <row r="825" ht="12.75" customHeight="1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</row>
    <row r="826" ht="12.75" customHeight="1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</row>
    <row r="827" ht="12.75" customHeight="1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</row>
    <row r="828" ht="12.75" customHeight="1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</row>
    <row r="829" ht="12.75" customHeight="1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</row>
    <row r="830" ht="12.75" customHeight="1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</row>
    <row r="831" ht="12.75" customHeight="1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</row>
    <row r="832" ht="12.75" customHeight="1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</row>
    <row r="833" ht="12.75" customHeight="1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</row>
    <row r="834" ht="12.75" customHeight="1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</row>
    <row r="835" ht="12.75" customHeight="1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</row>
    <row r="836" ht="12.75" customHeight="1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</row>
    <row r="837" ht="12.75" customHeight="1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</row>
    <row r="838" ht="12.75" customHeight="1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</row>
    <row r="839" ht="12.75" customHeight="1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</row>
    <row r="840" ht="12.75" customHeight="1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</row>
    <row r="841" ht="12.75" customHeight="1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</row>
    <row r="842" ht="12.75" customHeight="1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</row>
    <row r="843" ht="12.75" customHeight="1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</row>
    <row r="844" ht="12.75" customHeight="1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</row>
    <row r="845" ht="12.75" customHeight="1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</row>
    <row r="846" ht="12.75" customHeight="1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</row>
    <row r="847" ht="12.75" customHeight="1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</row>
    <row r="848" ht="12.75" customHeight="1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</row>
    <row r="849" ht="12.75" customHeight="1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</row>
    <row r="850" ht="12.75" customHeight="1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</row>
    <row r="851" ht="12.75" customHeight="1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</row>
    <row r="852" ht="12.75" customHeight="1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</row>
    <row r="853" ht="12.75" customHeight="1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</row>
    <row r="854" ht="12.75" customHeight="1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</row>
    <row r="855" ht="12.75" customHeight="1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</row>
    <row r="856" ht="12.75" customHeight="1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</row>
    <row r="857" ht="12.75" customHeight="1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</row>
    <row r="858" ht="12.75" customHeight="1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</row>
    <row r="859" ht="12.75" customHeight="1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</row>
    <row r="860" ht="12.75" customHeight="1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</row>
    <row r="861" ht="12.75" customHeight="1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</row>
    <row r="862" ht="12.75" customHeight="1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</row>
    <row r="863" ht="12.75" customHeight="1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</row>
    <row r="864" ht="12.75" customHeight="1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</row>
    <row r="865" ht="12.75" customHeight="1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</row>
    <row r="866" ht="12.75" customHeight="1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</row>
    <row r="867" ht="12.75" customHeight="1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</row>
    <row r="868" ht="12.75" customHeight="1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</row>
    <row r="869" ht="12.75" customHeight="1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</row>
    <row r="870" ht="12.75" customHeight="1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</row>
    <row r="871" ht="12.75" customHeight="1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</row>
    <row r="872" ht="12.75" customHeight="1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</row>
    <row r="873" ht="12.75" customHeight="1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</row>
    <row r="874" ht="12.75" customHeight="1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</row>
    <row r="875" ht="12.75" customHeight="1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</row>
    <row r="876" ht="12.75" customHeight="1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</row>
    <row r="877" ht="12.75" customHeight="1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</row>
    <row r="878" ht="12.75" customHeight="1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</row>
    <row r="879" ht="12.75" customHeight="1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</row>
    <row r="880" ht="12.75" customHeight="1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</row>
    <row r="881" ht="12.75" customHeight="1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</row>
    <row r="882" ht="12.75" customHeight="1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</row>
    <row r="883" ht="12.75" customHeight="1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</row>
    <row r="884" ht="12.75" customHeight="1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</row>
    <row r="885" ht="12.75" customHeight="1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</row>
    <row r="886" ht="12.75" customHeight="1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</row>
    <row r="887" ht="12.75" customHeight="1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</row>
    <row r="888" ht="12.75" customHeight="1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</row>
    <row r="889" ht="12.75" customHeight="1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</row>
    <row r="890" ht="12.75" customHeight="1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</row>
    <row r="891" ht="12.75" customHeight="1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</row>
    <row r="892" ht="12.75" customHeight="1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</row>
    <row r="893" ht="12.75" customHeight="1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</row>
    <row r="894" ht="12.75" customHeight="1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</row>
    <row r="895" ht="12.75" customHeight="1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</row>
    <row r="896" ht="12.75" customHeight="1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</row>
    <row r="897" ht="12.75" customHeight="1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</row>
    <row r="898" ht="12.75" customHeight="1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</row>
    <row r="899" ht="12.75" customHeight="1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</row>
    <row r="900" ht="12.75" customHeight="1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</row>
    <row r="901" ht="12.75" customHeight="1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</row>
    <row r="902" ht="12.75" customHeight="1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</row>
    <row r="903" ht="12.75" customHeight="1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</row>
    <row r="904" ht="12.75" customHeight="1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</row>
    <row r="905" ht="12.75" customHeight="1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</row>
    <row r="906" ht="12.75" customHeight="1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</row>
    <row r="907" ht="12.75" customHeight="1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</row>
    <row r="908" ht="12.75" customHeight="1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</row>
    <row r="909" ht="12.75" customHeight="1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</row>
    <row r="910" ht="12.75" customHeight="1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</row>
    <row r="911" ht="12.75" customHeight="1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</row>
    <row r="912" ht="12.75" customHeight="1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</row>
    <row r="913" ht="12.75" customHeight="1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</row>
    <row r="914" ht="12.75" customHeight="1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</row>
    <row r="915" ht="12.75" customHeight="1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</row>
    <row r="916" ht="12.75" customHeight="1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</row>
    <row r="917" ht="12.75" customHeight="1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</row>
    <row r="918" ht="12.75" customHeight="1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</row>
    <row r="919" ht="12.75" customHeight="1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</row>
    <row r="920" ht="12.75" customHeight="1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</row>
    <row r="921" ht="12.75" customHeight="1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</row>
    <row r="922" ht="12.75" customHeight="1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</row>
    <row r="923" ht="12.75" customHeight="1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</row>
    <row r="924" ht="12.75" customHeight="1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</row>
    <row r="925" ht="12.75" customHeight="1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</row>
    <row r="926" ht="12.75" customHeight="1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</row>
    <row r="927" ht="12.75" customHeight="1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</row>
    <row r="928" ht="12.75" customHeight="1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</row>
    <row r="929" ht="12.75" customHeight="1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</row>
    <row r="930" ht="12.75" customHeight="1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</row>
    <row r="931" ht="12.75" customHeight="1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</row>
    <row r="932" ht="12.75" customHeight="1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</row>
    <row r="933" ht="12.75" customHeight="1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</row>
    <row r="934" ht="12.75" customHeight="1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</row>
    <row r="935" ht="12.75" customHeight="1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</row>
    <row r="936" ht="12.75" customHeight="1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</row>
    <row r="937" ht="12.75" customHeight="1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</row>
    <row r="938" ht="12.75" customHeight="1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</row>
    <row r="939" ht="12.75" customHeight="1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</row>
    <row r="940" ht="12.75" customHeight="1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</row>
    <row r="941" ht="12.75" customHeight="1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</row>
    <row r="942" ht="12.75" customHeight="1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</row>
    <row r="943" ht="12.75" customHeight="1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</row>
    <row r="944" ht="12.75" customHeight="1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</row>
    <row r="945" ht="12.75" customHeight="1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</row>
    <row r="946" ht="12.75" customHeight="1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</row>
    <row r="947" ht="12.75" customHeight="1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</row>
    <row r="948" ht="12.75" customHeight="1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</row>
    <row r="949" ht="12.75" customHeight="1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</row>
    <row r="950" ht="12.75" customHeight="1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</row>
    <row r="951" ht="12.75" customHeight="1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</row>
    <row r="952" ht="12.75" customHeight="1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</row>
    <row r="953" ht="12.75" customHeight="1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</row>
    <row r="954" ht="12.75" customHeight="1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</row>
    <row r="955" ht="12.75" customHeight="1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</row>
    <row r="956" ht="12.75" customHeight="1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</row>
    <row r="957" ht="12.75" customHeight="1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</row>
    <row r="958" ht="12.75" customHeight="1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</row>
    <row r="959" ht="12.75" customHeight="1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</row>
    <row r="960" ht="12.75" customHeight="1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</row>
    <row r="961" ht="12.75" customHeight="1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</row>
    <row r="962" ht="12.75" customHeight="1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</row>
    <row r="963" ht="12.75" customHeight="1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</row>
    <row r="964" ht="12.75" customHeight="1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</row>
    <row r="965" ht="12.75" customHeight="1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</row>
    <row r="966" ht="12.75" customHeight="1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</row>
    <row r="967" ht="12.75" customHeight="1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</row>
    <row r="968" ht="12.75" customHeight="1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</row>
    <row r="969" ht="12.75" customHeight="1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</row>
    <row r="970" ht="12.75" customHeight="1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</row>
    <row r="971" ht="12.75" customHeight="1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</row>
    <row r="972" ht="12.75" customHeight="1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</row>
    <row r="973" ht="12.75" customHeight="1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</row>
    <row r="974" ht="12.75" customHeight="1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</row>
    <row r="975" ht="12.75" customHeight="1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</row>
    <row r="976" ht="12.75" customHeight="1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</row>
    <row r="977" ht="12.75" customHeight="1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</row>
    <row r="978" ht="12.75" customHeight="1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</row>
    <row r="979" ht="12.75" customHeight="1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</row>
    <row r="980" ht="12.75" customHeight="1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</row>
    <row r="981" ht="12.75" customHeight="1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</row>
    <row r="982" ht="12.75" customHeight="1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</row>
    <row r="983" ht="12.75" customHeight="1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</row>
    <row r="984" ht="12.75" customHeight="1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</row>
    <row r="985" ht="12.75" customHeight="1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</row>
    <row r="986" ht="12.75" customHeight="1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</row>
    <row r="987" ht="12.75" customHeight="1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</row>
    <row r="988" ht="12.75" customHeight="1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</row>
    <row r="989" ht="12.75" customHeight="1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</row>
    <row r="990" ht="12.75" customHeight="1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</row>
    <row r="991" ht="12.75" customHeight="1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</row>
    <row r="992" ht="12.75" customHeight="1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</row>
    <row r="993" ht="12.75" customHeight="1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</row>
    <row r="994" ht="12.75" customHeight="1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</row>
    <row r="995" ht="12.75" customHeight="1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</row>
    <row r="996" ht="12.75" customHeight="1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</row>
    <row r="997" ht="12.75" customHeight="1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</row>
    <row r="998" ht="12.75" customHeight="1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</row>
    <row r="999" ht="12.75" customHeight="1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</row>
    <row r="1000" ht="12.75" customHeight="1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</row>
  </sheetData>
  <mergeCells count="3">
    <mergeCell ref="A1:P1"/>
    <mergeCell ref="A2:P2"/>
    <mergeCell ref="A36:P36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86"/>
    <col customWidth="1" min="2" max="16" width="9.14"/>
    <col customWidth="1" min="17" max="26" width="8.71"/>
  </cols>
  <sheetData>
    <row r="1" ht="12.75" customHeight="1">
      <c r="A1" s="11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ht="12.75" customHeight="1">
      <c r="A2" s="11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ht="12.75" customHeight="1">
      <c r="A3" s="114"/>
      <c r="B3" s="115" t="s">
        <v>92</v>
      </c>
      <c r="C3" s="116" t="s">
        <v>3</v>
      </c>
      <c r="D3" s="116" t="s">
        <v>4</v>
      </c>
      <c r="E3" s="116" t="s">
        <v>5</v>
      </c>
      <c r="F3" s="116" t="s">
        <v>6</v>
      </c>
      <c r="G3" s="116" t="s">
        <v>7</v>
      </c>
      <c r="H3" s="116" t="s">
        <v>8</v>
      </c>
      <c r="I3" s="116" t="s">
        <v>9</v>
      </c>
      <c r="J3" s="116" t="s">
        <v>10</v>
      </c>
      <c r="K3" s="116" t="s">
        <v>11</v>
      </c>
      <c r="L3" s="116" t="s">
        <v>12</v>
      </c>
      <c r="M3" s="116" t="s">
        <v>13</v>
      </c>
      <c r="N3" s="116" t="s">
        <v>14</v>
      </c>
      <c r="O3" s="116" t="s">
        <v>15</v>
      </c>
      <c r="P3" s="117" t="s">
        <v>16</v>
      </c>
      <c r="Q3" s="84"/>
      <c r="R3" s="84"/>
      <c r="S3" s="84"/>
      <c r="T3" s="84"/>
      <c r="U3" s="84"/>
      <c r="V3" s="84"/>
      <c r="W3" s="84"/>
      <c r="X3" s="84"/>
      <c r="Y3" s="84"/>
      <c r="Z3" s="84"/>
    </row>
    <row r="4" ht="12.75" customHeight="1">
      <c r="A4" s="118" t="s">
        <v>17</v>
      </c>
      <c r="B4" s="119"/>
      <c r="C4" s="120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119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ht="12.75" customHeight="1">
      <c r="A5" s="123" t="s">
        <v>18</v>
      </c>
      <c r="B5" s="124">
        <v>4150.0</v>
      </c>
      <c r="C5" s="125">
        <v>208.11</v>
      </c>
      <c r="D5" s="125">
        <v>131.55</v>
      </c>
      <c r="E5" s="125">
        <v>468.64</v>
      </c>
      <c r="F5" s="125">
        <v>464.27</v>
      </c>
      <c r="G5" s="125">
        <v>542.44</v>
      </c>
      <c r="H5" s="125">
        <v>392.91</v>
      </c>
      <c r="I5" s="125">
        <v>430.65</v>
      </c>
      <c r="J5" s="125">
        <v>356.99</v>
      </c>
      <c r="K5" s="125">
        <v>604.65</v>
      </c>
      <c r="L5" s="125">
        <v>181.92</v>
      </c>
      <c r="M5" s="125">
        <v>259.45</v>
      </c>
      <c r="N5" s="125">
        <v>520.42</v>
      </c>
      <c r="O5" s="125">
        <v>4562.0</v>
      </c>
      <c r="P5" s="126">
        <f t="shared" ref="P5:P7" si="1">O5-B5</f>
        <v>412</v>
      </c>
      <c r="Q5" s="84"/>
      <c r="R5" s="84"/>
      <c r="S5" s="84"/>
      <c r="T5" s="84"/>
      <c r="U5" s="84"/>
      <c r="V5" s="84"/>
      <c r="W5" s="84"/>
      <c r="X5" s="84"/>
      <c r="Y5" s="84"/>
      <c r="Z5" s="84"/>
    </row>
    <row r="6" ht="12.75" customHeight="1">
      <c r="A6" s="123" t="s">
        <v>19</v>
      </c>
      <c r="B6" s="124">
        <v>750.0</v>
      </c>
      <c r="C6" s="125">
        <v>756.88</v>
      </c>
      <c r="D6" s="125">
        <v>0.0</v>
      </c>
      <c r="E6" s="125">
        <v>0.0</v>
      </c>
      <c r="F6" s="125">
        <v>0.0</v>
      </c>
      <c r="G6" s="125">
        <v>0.0</v>
      </c>
      <c r="H6" s="125">
        <v>0.0</v>
      </c>
      <c r="I6" s="125">
        <v>0.0</v>
      </c>
      <c r="J6" s="125">
        <v>0.0</v>
      </c>
      <c r="K6" s="125">
        <v>0.0</v>
      </c>
      <c r="L6" s="125">
        <v>0.0</v>
      </c>
      <c r="M6" s="125">
        <v>0.0</v>
      </c>
      <c r="N6" s="125">
        <v>0.0</v>
      </c>
      <c r="O6" s="125">
        <v>756.88</v>
      </c>
      <c r="P6" s="126">
        <f t="shared" si="1"/>
        <v>6.88</v>
      </c>
      <c r="Q6" s="84"/>
      <c r="R6" s="84"/>
      <c r="S6" s="84"/>
      <c r="T6" s="84"/>
      <c r="U6" s="84"/>
      <c r="V6" s="84"/>
      <c r="W6" s="84"/>
      <c r="X6" s="84"/>
      <c r="Y6" s="84"/>
      <c r="Z6" s="84"/>
    </row>
    <row r="7" ht="12.75" customHeight="1">
      <c r="A7" s="123" t="s">
        <v>20</v>
      </c>
      <c r="B7" s="124">
        <v>550.0</v>
      </c>
      <c r="C7" s="125">
        <v>68.0</v>
      </c>
      <c r="D7" s="125">
        <v>40.0</v>
      </c>
      <c r="E7" s="125">
        <v>40.0</v>
      </c>
      <c r="F7" s="125">
        <v>60.0</v>
      </c>
      <c r="G7" s="125">
        <v>71.0</v>
      </c>
      <c r="H7" s="125">
        <v>30.0</v>
      </c>
      <c r="I7" s="125">
        <v>72.0</v>
      </c>
      <c r="J7" s="125">
        <v>73.0</v>
      </c>
      <c r="K7" s="125">
        <v>75.0</v>
      </c>
      <c r="L7" s="125">
        <v>33.0</v>
      </c>
      <c r="M7" s="125">
        <v>110.0</v>
      </c>
      <c r="N7" s="125">
        <v>52.0</v>
      </c>
      <c r="O7" s="125">
        <v>724.0</v>
      </c>
      <c r="P7" s="126">
        <f t="shared" si="1"/>
        <v>174</v>
      </c>
      <c r="Q7" s="84"/>
      <c r="R7" s="84"/>
      <c r="S7" s="84"/>
      <c r="T7" s="84"/>
      <c r="U7" s="84"/>
      <c r="V7" s="84"/>
      <c r="W7" s="84"/>
      <c r="X7" s="84"/>
      <c r="Y7" s="84"/>
      <c r="Z7" s="84"/>
    </row>
    <row r="8" ht="12.75" customHeight="1">
      <c r="A8" s="118" t="s">
        <v>22</v>
      </c>
      <c r="B8" s="126">
        <f t="shared" ref="B8:P8" si="2">SUM(B5:B7)</f>
        <v>5450</v>
      </c>
      <c r="C8" s="126">
        <f t="shared" si="2"/>
        <v>1032.99</v>
      </c>
      <c r="D8" s="126">
        <f t="shared" si="2"/>
        <v>171.55</v>
      </c>
      <c r="E8" s="126">
        <f t="shared" si="2"/>
        <v>508.64</v>
      </c>
      <c r="F8" s="126">
        <f t="shared" si="2"/>
        <v>524.27</v>
      </c>
      <c r="G8" s="126">
        <f t="shared" si="2"/>
        <v>613.44</v>
      </c>
      <c r="H8" s="126">
        <f t="shared" si="2"/>
        <v>422.91</v>
      </c>
      <c r="I8" s="126">
        <f t="shared" si="2"/>
        <v>502.65</v>
      </c>
      <c r="J8" s="126">
        <f t="shared" si="2"/>
        <v>429.99</v>
      </c>
      <c r="K8" s="126">
        <f t="shared" si="2"/>
        <v>679.65</v>
      </c>
      <c r="L8" s="126">
        <f t="shared" si="2"/>
        <v>214.92</v>
      </c>
      <c r="M8" s="126">
        <f t="shared" si="2"/>
        <v>369.45</v>
      </c>
      <c r="N8" s="126">
        <f t="shared" si="2"/>
        <v>572.42</v>
      </c>
      <c r="O8" s="126">
        <f t="shared" si="2"/>
        <v>6042.88</v>
      </c>
      <c r="P8" s="126">
        <f t="shared" si="2"/>
        <v>592.88</v>
      </c>
      <c r="Q8" s="84"/>
      <c r="R8" s="84"/>
      <c r="S8" s="84"/>
      <c r="T8" s="84"/>
      <c r="U8" s="84"/>
      <c r="V8" s="84"/>
      <c r="W8" s="84"/>
      <c r="X8" s="84"/>
      <c r="Y8" s="84"/>
      <c r="Z8" s="84"/>
    </row>
    <row r="9" ht="12.75" customHeight="1">
      <c r="A9" s="127"/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ht="12.75" customHeight="1">
      <c r="A10" s="128" t="s">
        <v>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ht="12.75" customHeight="1">
      <c r="A11" s="123" t="s">
        <v>24</v>
      </c>
      <c r="B11" s="124">
        <v>1250.0</v>
      </c>
      <c r="C11" s="125">
        <v>0.0</v>
      </c>
      <c r="D11" s="125">
        <v>0.0</v>
      </c>
      <c r="E11" s="125">
        <v>0.0</v>
      </c>
      <c r="F11" s="125">
        <v>0.0</v>
      </c>
      <c r="G11" s="125">
        <v>0.0</v>
      </c>
      <c r="H11" s="125">
        <v>0.0</v>
      </c>
      <c r="I11" s="125">
        <v>0.0</v>
      </c>
      <c r="J11" s="125">
        <v>0.0</v>
      </c>
      <c r="K11" s="125">
        <v>0.0</v>
      </c>
      <c r="L11" s="125">
        <v>0.0</v>
      </c>
      <c r="M11" s="125">
        <v>0.0</v>
      </c>
      <c r="N11" s="125">
        <v>943.56</v>
      </c>
      <c r="O11" s="125">
        <v>943.56</v>
      </c>
      <c r="P11" s="126">
        <f t="shared" ref="P11:P25" si="3">B11-O11</f>
        <v>306.44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ht="12.75" customHeight="1">
      <c r="A12" s="123" t="s">
        <v>25</v>
      </c>
      <c r="B12" s="124">
        <v>400.0</v>
      </c>
      <c r="C12" s="125">
        <v>0.0</v>
      </c>
      <c r="D12" s="125">
        <v>0.0</v>
      </c>
      <c r="E12" s="125">
        <v>0.0</v>
      </c>
      <c r="F12" s="125">
        <v>0.0</v>
      </c>
      <c r="G12" s="125">
        <v>0.0</v>
      </c>
      <c r="H12" s="125">
        <v>0.0</v>
      </c>
      <c r="I12" s="125">
        <v>0.0</v>
      </c>
      <c r="J12" s="125">
        <v>0.0</v>
      </c>
      <c r="K12" s="125">
        <v>52.5</v>
      </c>
      <c r="L12" s="125">
        <v>347.5</v>
      </c>
      <c r="M12" s="125">
        <v>0.0</v>
      </c>
      <c r="N12" s="125">
        <v>0.0</v>
      </c>
      <c r="O12" s="125">
        <v>400.0</v>
      </c>
      <c r="P12" s="126">
        <f t="shared" si="3"/>
        <v>0</v>
      </c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ht="12.75" customHeight="1">
      <c r="A13" s="123" t="s">
        <v>28</v>
      </c>
      <c r="B13" s="124">
        <v>300.0</v>
      </c>
      <c r="C13" s="125">
        <v>0.0</v>
      </c>
      <c r="D13" s="125">
        <v>0.0</v>
      </c>
      <c r="E13" s="125">
        <v>0.0</v>
      </c>
      <c r="F13" s="125">
        <v>0.0</v>
      </c>
      <c r="G13" s="125">
        <v>300.0</v>
      </c>
      <c r="H13" s="125">
        <v>0.0</v>
      </c>
      <c r="I13" s="125">
        <v>0.0</v>
      </c>
      <c r="J13" s="125">
        <v>0.0</v>
      </c>
      <c r="K13" s="125">
        <v>0.0</v>
      </c>
      <c r="L13" s="125">
        <v>0.0</v>
      </c>
      <c r="M13" s="125">
        <v>0.0</v>
      </c>
      <c r="N13" s="125">
        <v>0.0</v>
      </c>
      <c r="O13" s="125">
        <v>300.0</v>
      </c>
      <c r="P13" s="126">
        <f t="shared" si="3"/>
        <v>0</v>
      </c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ht="12.75" customHeight="1">
      <c r="A14" s="123" t="s">
        <v>29</v>
      </c>
      <c r="B14" s="124">
        <v>300.0</v>
      </c>
      <c r="C14" s="125">
        <v>25.0</v>
      </c>
      <c r="D14" s="125">
        <v>25.0</v>
      </c>
      <c r="E14" s="125">
        <v>25.0</v>
      </c>
      <c r="F14" s="125">
        <v>25.0</v>
      </c>
      <c r="G14" s="125">
        <v>25.0</v>
      </c>
      <c r="H14" s="125">
        <v>25.0</v>
      </c>
      <c r="I14" s="125">
        <v>25.0</v>
      </c>
      <c r="J14" s="125">
        <v>25.0</v>
      </c>
      <c r="K14" s="125">
        <v>25.0</v>
      </c>
      <c r="L14" s="125">
        <v>25.0</v>
      </c>
      <c r="M14" s="125">
        <v>25.0</v>
      </c>
      <c r="N14" s="125">
        <v>25.0</v>
      </c>
      <c r="O14" s="125">
        <v>300.0</v>
      </c>
      <c r="P14" s="126">
        <f t="shared" si="3"/>
        <v>0</v>
      </c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ht="12.75" customHeight="1">
      <c r="A15" s="123" t="s">
        <v>30</v>
      </c>
      <c r="B15" s="124">
        <v>250.0</v>
      </c>
      <c r="C15" s="125">
        <v>0.0</v>
      </c>
      <c r="D15" s="125">
        <v>0.0</v>
      </c>
      <c r="E15" s="125">
        <v>0.0</v>
      </c>
      <c r="F15" s="125">
        <v>0.0</v>
      </c>
      <c r="G15" s="125">
        <v>0.0</v>
      </c>
      <c r="H15" s="125">
        <v>0.0</v>
      </c>
      <c r="I15" s="125">
        <v>0.0</v>
      </c>
      <c r="J15" s="125">
        <v>250.0</v>
      </c>
      <c r="K15" s="125">
        <v>0.0</v>
      </c>
      <c r="L15" s="125">
        <v>0.0</v>
      </c>
      <c r="M15" s="125">
        <v>0.0</v>
      </c>
      <c r="N15" s="125">
        <v>0.0</v>
      </c>
      <c r="O15" s="125">
        <v>250.0</v>
      </c>
      <c r="P15" s="126">
        <f t="shared" si="3"/>
        <v>0</v>
      </c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ht="12.75" customHeight="1">
      <c r="A16" s="123" t="s">
        <v>31</v>
      </c>
      <c r="B16" s="124">
        <v>200.0</v>
      </c>
      <c r="C16" s="125">
        <v>0.0</v>
      </c>
      <c r="D16" s="125">
        <v>0.0</v>
      </c>
      <c r="E16" s="125">
        <v>0.0</v>
      </c>
      <c r="F16" s="125">
        <v>0.0</v>
      </c>
      <c r="G16" s="125">
        <v>0.0</v>
      </c>
      <c r="H16" s="125">
        <v>0.0</v>
      </c>
      <c r="I16" s="125">
        <v>0.0</v>
      </c>
      <c r="J16" s="125">
        <v>0.0</v>
      </c>
      <c r="K16" s="125">
        <v>0.0</v>
      </c>
      <c r="L16" s="125">
        <v>65.95</v>
      </c>
      <c r="M16" s="125">
        <v>59.61</v>
      </c>
      <c r="N16" s="125">
        <v>0.0</v>
      </c>
      <c r="O16" s="125">
        <v>125.56</v>
      </c>
      <c r="P16" s="126">
        <f t="shared" si="3"/>
        <v>74.44</v>
      </c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ht="12.75" customHeight="1">
      <c r="A17" s="123" t="s">
        <v>32</v>
      </c>
      <c r="B17" s="124">
        <v>82.0</v>
      </c>
      <c r="C17" s="125">
        <v>0.0</v>
      </c>
      <c r="D17" s="125">
        <v>0.0</v>
      </c>
      <c r="E17" s="125">
        <v>0.0</v>
      </c>
      <c r="F17" s="125">
        <v>0.0</v>
      </c>
      <c r="G17" s="125">
        <v>0.0</v>
      </c>
      <c r="H17" s="125">
        <v>0.0</v>
      </c>
      <c r="I17" s="125">
        <v>0.0</v>
      </c>
      <c r="J17" s="125">
        <v>0.0</v>
      </c>
      <c r="K17" s="125">
        <v>0.0</v>
      </c>
      <c r="L17" s="125">
        <v>0.0</v>
      </c>
      <c r="M17" s="125">
        <v>92.0</v>
      </c>
      <c r="N17" s="125">
        <v>0.0</v>
      </c>
      <c r="O17" s="125">
        <v>92.0</v>
      </c>
      <c r="P17" s="126">
        <f t="shared" si="3"/>
        <v>-10</v>
      </c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ht="12.75" customHeight="1">
      <c r="A18" s="123" t="s">
        <v>33</v>
      </c>
      <c r="B18" s="124">
        <v>60.0</v>
      </c>
      <c r="C18" s="125">
        <v>0.0</v>
      </c>
      <c r="D18" s="125">
        <v>0.0</v>
      </c>
      <c r="E18" s="125">
        <v>0.0</v>
      </c>
      <c r="F18" s="125">
        <v>0.0</v>
      </c>
      <c r="G18" s="125">
        <v>0.0</v>
      </c>
      <c r="H18" s="125">
        <v>0.0</v>
      </c>
      <c r="I18" s="125">
        <v>0.0</v>
      </c>
      <c r="J18" s="125">
        <v>0.0</v>
      </c>
      <c r="K18" s="125">
        <v>0.0</v>
      </c>
      <c r="L18" s="125">
        <v>0.0</v>
      </c>
      <c r="M18" s="125">
        <v>0.0</v>
      </c>
      <c r="N18" s="125">
        <v>0.0</v>
      </c>
      <c r="O18" s="125">
        <v>0.0</v>
      </c>
      <c r="P18" s="126">
        <f t="shared" si="3"/>
        <v>60</v>
      </c>
      <c r="Q18" s="84"/>
      <c r="R18" s="84"/>
      <c r="S18" s="84"/>
      <c r="T18" s="84"/>
      <c r="U18" s="84"/>
      <c r="V18" s="84"/>
      <c r="W18" s="84"/>
      <c r="X18" s="84"/>
      <c r="Y18" s="84"/>
      <c r="Z18" s="84"/>
    </row>
    <row r="19" ht="12.75" customHeight="1">
      <c r="A19" s="123" t="s">
        <v>34</v>
      </c>
      <c r="B19" s="124">
        <v>100.0</v>
      </c>
      <c r="C19" s="125">
        <v>99.01</v>
      </c>
      <c r="D19" s="125">
        <v>0.0</v>
      </c>
      <c r="E19" s="125">
        <v>0.0</v>
      </c>
      <c r="F19" s="125">
        <v>0.0</v>
      </c>
      <c r="G19" s="125">
        <v>0.0</v>
      </c>
      <c r="H19" s="125">
        <v>0.0</v>
      </c>
      <c r="I19" s="125">
        <v>0.0</v>
      </c>
      <c r="J19" s="125">
        <v>0.0</v>
      </c>
      <c r="K19" s="125">
        <v>0.0</v>
      </c>
      <c r="L19" s="125">
        <v>0.0</v>
      </c>
      <c r="M19" s="125">
        <v>0.0</v>
      </c>
      <c r="N19" s="125">
        <v>0.0</v>
      </c>
      <c r="O19" s="125">
        <v>99.01</v>
      </c>
      <c r="P19" s="126">
        <f t="shared" si="3"/>
        <v>0.99</v>
      </c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ht="12.75" customHeight="1">
      <c r="A20" s="123" t="s">
        <v>35</v>
      </c>
      <c r="B20" s="124">
        <v>51.11</v>
      </c>
      <c r="C20" s="125">
        <v>0.0</v>
      </c>
      <c r="D20" s="125">
        <v>0.0</v>
      </c>
      <c r="E20" s="125">
        <v>0.0</v>
      </c>
      <c r="F20" s="125">
        <v>0.0</v>
      </c>
      <c r="G20" s="125">
        <v>0.0</v>
      </c>
      <c r="H20" s="125">
        <v>0.0</v>
      </c>
      <c r="I20" s="125">
        <v>0.0</v>
      </c>
      <c r="J20" s="125">
        <v>0.0</v>
      </c>
      <c r="K20" s="125">
        <v>0.0</v>
      </c>
      <c r="L20" s="125">
        <v>0.0</v>
      </c>
      <c r="M20" s="125">
        <v>0.0</v>
      </c>
      <c r="N20" s="125">
        <v>0.0</v>
      </c>
      <c r="O20" s="125">
        <v>0.0</v>
      </c>
      <c r="P20" s="126">
        <f t="shared" si="3"/>
        <v>51.11</v>
      </c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ht="12.75" customHeight="1">
      <c r="A21" s="131" t="s">
        <v>36</v>
      </c>
      <c r="B21" s="124">
        <v>640.0</v>
      </c>
      <c r="C21" s="125">
        <v>0.0</v>
      </c>
      <c r="D21" s="125">
        <v>0.0</v>
      </c>
      <c r="E21" s="125">
        <v>0.0</v>
      </c>
      <c r="F21" s="125">
        <v>0.0</v>
      </c>
      <c r="G21" s="125">
        <v>0.0</v>
      </c>
      <c r="H21" s="125">
        <v>0.0</v>
      </c>
      <c r="I21" s="125">
        <v>311.12</v>
      </c>
      <c r="J21" s="125">
        <v>0.0</v>
      </c>
      <c r="K21" s="125">
        <v>0.0</v>
      </c>
      <c r="L21" s="125">
        <v>141.56</v>
      </c>
      <c r="M21" s="125">
        <v>0.0</v>
      </c>
      <c r="N21" s="125">
        <v>0.0</v>
      </c>
      <c r="O21" s="125">
        <v>452.68</v>
      </c>
      <c r="P21" s="126">
        <f t="shared" si="3"/>
        <v>187.32</v>
      </c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ht="12.75" customHeight="1">
      <c r="A22" s="131" t="s">
        <v>37</v>
      </c>
      <c r="B22" s="124">
        <v>420.0</v>
      </c>
      <c r="C22" s="125">
        <v>0.0</v>
      </c>
      <c r="D22" s="125">
        <v>0.0</v>
      </c>
      <c r="E22" s="125">
        <v>118.28</v>
      </c>
      <c r="F22" s="125">
        <v>0.0</v>
      </c>
      <c r="G22" s="125">
        <v>0.0</v>
      </c>
      <c r="H22" s="125">
        <v>0.0</v>
      </c>
      <c r="I22" s="125">
        <v>0.0</v>
      </c>
      <c r="J22" s="125">
        <v>121.9</v>
      </c>
      <c r="K22" s="125">
        <v>0.0</v>
      </c>
      <c r="L22" s="125">
        <v>0.0</v>
      </c>
      <c r="M22" s="125">
        <v>0.0</v>
      </c>
      <c r="N22" s="125">
        <v>0.0</v>
      </c>
      <c r="O22" s="125">
        <v>240.18</v>
      </c>
      <c r="P22" s="126">
        <f t="shared" si="3"/>
        <v>179.82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ht="12.75" customHeight="1">
      <c r="A23" s="131" t="s">
        <v>38</v>
      </c>
      <c r="B23" s="124">
        <v>640.0</v>
      </c>
      <c r="C23" s="125">
        <v>0.0</v>
      </c>
      <c r="D23" s="125">
        <v>0.0</v>
      </c>
      <c r="E23" s="125">
        <v>0.0</v>
      </c>
      <c r="F23" s="125">
        <v>0.0</v>
      </c>
      <c r="G23" s="125">
        <v>0.0</v>
      </c>
      <c r="H23" s="125">
        <v>0.0</v>
      </c>
      <c r="I23" s="125">
        <v>283.12</v>
      </c>
      <c r="J23" s="125">
        <v>0.0</v>
      </c>
      <c r="K23" s="125">
        <v>0.0</v>
      </c>
      <c r="L23" s="125">
        <v>316.12</v>
      </c>
      <c r="M23" s="125">
        <v>0.0</v>
      </c>
      <c r="N23" s="125">
        <v>0.0</v>
      </c>
      <c r="O23" s="125">
        <v>599.24</v>
      </c>
      <c r="P23" s="126">
        <f t="shared" si="3"/>
        <v>40.76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ht="12.75" customHeight="1">
      <c r="A24" s="131" t="s">
        <v>39</v>
      </c>
      <c r="B24" s="124">
        <v>420.0</v>
      </c>
      <c r="C24" s="125">
        <v>0.0</v>
      </c>
      <c r="D24" s="125">
        <v>0.0</v>
      </c>
      <c r="E24" s="125">
        <v>0.0</v>
      </c>
      <c r="F24" s="125">
        <v>0.0</v>
      </c>
      <c r="G24" s="125">
        <v>0.0</v>
      </c>
      <c r="H24" s="125">
        <v>0.0</v>
      </c>
      <c r="I24" s="125">
        <v>0.0</v>
      </c>
      <c r="J24" s="125">
        <v>0.0</v>
      </c>
      <c r="K24" s="125">
        <v>0.0</v>
      </c>
      <c r="L24" s="125">
        <v>0.0</v>
      </c>
      <c r="M24" s="125">
        <v>0.0</v>
      </c>
      <c r="N24" s="125">
        <v>0.0</v>
      </c>
      <c r="O24" s="125">
        <v>0.0</v>
      </c>
      <c r="P24" s="126">
        <f t="shared" si="3"/>
        <v>420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ht="12.75" customHeight="1">
      <c r="A25" s="131" t="s">
        <v>88</v>
      </c>
      <c r="B25" s="124">
        <v>336.89</v>
      </c>
      <c r="C25" s="125">
        <v>0.0</v>
      </c>
      <c r="D25" s="125">
        <v>0.0</v>
      </c>
      <c r="E25" s="125">
        <v>0.0</v>
      </c>
      <c r="F25" s="125">
        <v>0.0</v>
      </c>
      <c r="G25" s="125">
        <v>0.0</v>
      </c>
      <c r="H25" s="125">
        <v>0.0</v>
      </c>
      <c r="I25" s="125">
        <v>0.0</v>
      </c>
      <c r="J25" s="125">
        <v>0.0</v>
      </c>
      <c r="K25" s="125">
        <v>0.0</v>
      </c>
      <c r="L25" s="125">
        <v>0.0</v>
      </c>
      <c r="M25" s="125">
        <v>0.0</v>
      </c>
      <c r="N25" s="125">
        <v>0.0</v>
      </c>
      <c r="O25" s="125">
        <v>0.0</v>
      </c>
      <c r="P25" s="126">
        <f t="shared" si="3"/>
        <v>336.89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ht="12.75" customHeight="1">
      <c r="A26" s="128" t="s">
        <v>43</v>
      </c>
      <c r="B26" s="130">
        <f t="shared" ref="B26:P26" si="4">SUM(B11:B25)</f>
        <v>5450</v>
      </c>
      <c r="C26" s="130">
        <f t="shared" si="4"/>
        <v>124.01</v>
      </c>
      <c r="D26" s="130">
        <f t="shared" si="4"/>
        <v>25</v>
      </c>
      <c r="E26" s="130">
        <f t="shared" si="4"/>
        <v>143.28</v>
      </c>
      <c r="F26" s="130">
        <f t="shared" si="4"/>
        <v>25</v>
      </c>
      <c r="G26" s="130">
        <f t="shared" si="4"/>
        <v>325</v>
      </c>
      <c r="H26" s="130">
        <f t="shared" si="4"/>
        <v>25</v>
      </c>
      <c r="I26" s="130">
        <f t="shared" si="4"/>
        <v>619.24</v>
      </c>
      <c r="J26" s="130">
        <f t="shared" si="4"/>
        <v>396.9</v>
      </c>
      <c r="K26" s="130">
        <f t="shared" si="4"/>
        <v>77.5</v>
      </c>
      <c r="L26" s="130">
        <f t="shared" si="4"/>
        <v>896.13</v>
      </c>
      <c r="M26" s="130">
        <f t="shared" si="4"/>
        <v>176.61</v>
      </c>
      <c r="N26" s="130">
        <f t="shared" si="4"/>
        <v>968.56</v>
      </c>
      <c r="O26" s="130">
        <f t="shared" si="4"/>
        <v>3802.23</v>
      </c>
      <c r="P26" s="130">
        <f t="shared" si="4"/>
        <v>1647.77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ht="12.75" customHeight="1">
      <c r="A27" s="13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33"/>
      <c r="P27" s="13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ht="12.75" customHeight="1">
      <c r="A28" s="123" t="s">
        <v>44</v>
      </c>
      <c r="B28" s="135"/>
      <c r="C28" s="125">
        <v>3322.82</v>
      </c>
      <c r="D28" s="125">
        <v>4231.8</v>
      </c>
      <c r="E28" s="125">
        <v>4379.46</v>
      </c>
      <c r="F28" s="125">
        <v>4744.82</v>
      </c>
      <c r="G28" s="125">
        <v>5244.09</v>
      </c>
      <c r="H28" s="125">
        <v>5532.53</v>
      </c>
      <c r="I28" s="125">
        <v>5930.44</v>
      </c>
      <c r="J28" s="125">
        <v>5813.85</v>
      </c>
      <c r="K28" s="125">
        <v>5846.94</v>
      </c>
      <c r="L28" s="125">
        <v>6449.09</v>
      </c>
      <c r="M28" s="125">
        <v>5767.88</v>
      </c>
      <c r="N28" s="125">
        <v>5960.72</v>
      </c>
      <c r="O28" s="133"/>
      <c r="P28" s="133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ht="12.75" customHeight="1">
      <c r="A29" s="123" t="s">
        <v>45</v>
      </c>
      <c r="B29" s="135"/>
      <c r="C29" s="125">
        <v>1032.99</v>
      </c>
      <c r="D29" s="125">
        <v>171.55</v>
      </c>
      <c r="E29" s="125">
        <v>508.64</v>
      </c>
      <c r="F29" s="125">
        <v>524.27</v>
      </c>
      <c r="G29" s="125">
        <v>613.44</v>
      </c>
      <c r="H29" s="125">
        <v>422.91</v>
      </c>
      <c r="I29" s="125">
        <v>502.65</v>
      </c>
      <c r="J29" s="125">
        <v>429.99</v>
      </c>
      <c r="K29" s="125">
        <v>679.65</v>
      </c>
      <c r="L29" s="125">
        <v>214.92</v>
      </c>
      <c r="M29" s="125">
        <v>369.45</v>
      </c>
      <c r="N29" s="125">
        <v>572.42</v>
      </c>
      <c r="O29" s="133"/>
      <c r="P29" s="133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ht="12.75" customHeight="1">
      <c r="A30" s="123" t="s">
        <v>46</v>
      </c>
      <c r="B30" s="135"/>
      <c r="C30" s="125">
        <v>124.01</v>
      </c>
      <c r="D30" s="125">
        <v>25.0</v>
      </c>
      <c r="E30" s="125">
        <v>143.28</v>
      </c>
      <c r="F30" s="125">
        <v>25.0</v>
      </c>
      <c r="G30" s="125">
        <v>325.0</v>
      </c>
      <c r="H30" s="125">
        <v>25.0</v>
      </c>
      <c r="I30" s="125">
        <v>619.24</v>
      </c>
      <c r="J30" s="125">
        <v>396.9</v>
      </c>
      <c r="K30" s="125">
        <v>77.5</v>
      </c>
      <c r="L30" s="125">
        <v>896.13</v>
      </c>
      <c r="M30" s="125">
        <v>176.61</v>
      </c>
      <c r="N30" s="125">
        <v>968.56</v>
      </c>
      <c r="O30" s="134"/>
      <c r="P30" s="133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ht="12.75" customHeight="1">
      <c r="A31" s="123" t="s">
        <v>47</v>
      </c>
      <c r="B31" s="135"/>
      <c r="C31" s="125">
        <v>4231.8</v>
      </c>
      <c r="D31" s="125">
        <v>4379.46</v>
      </c>
      <c r="E31" s="125">
        <v>4744.82</v>
      </c>
      <c r="F31" s="125">
        <v>5244.09</v>
      </c>
      <c r="G31" s="125">
        <v>5532.53</v>
      </c>
      <c r="H31" s="125">
        <v>5930.44</v>
      </c>
      <c r="I31" s="125">
        <v>5813.85</v>
      </c>
      <c r="J31" s="125">
        <v>5846.94</v>
      </c>
      <c r="K31" s="125">
        <v>6449.09</v>
      </c>
      <c r="L31" s="125">
        <v>5767.88</v>
      </c>
      <c r="M31" s="125">
        <v>5960.72</v>
      </c>
      <c r="N31" s="125">
        <v>5564.58</v>
      </c>
      <c r="O31" s="133"/>
      <c r="P31" s="13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ht="12.75" customHeight="1">
      <c r="A32" s="123" t="s">
        <v>48</v>
      </c>
      <c r="B32" s="136"/>
      <c r="C32" s="137">
        <v>1000.0</v>
      </c>
      <c r="D32" s="137">
        <v>1000.0</v>
      </c>
      <c r="E32" s="137">
        <v>1000.0</v>
      </c>
      <c r="F32" s="137">
        <v>1000.0</v>
      </c>
      <c r="G32" s="137">
        <v>1000.0</v>
      </c>
      <c r="H32" s="137">
        <v>1000.0</v>
      </c>
      <c r="I32" s="137">
        <v>1000.0</v>
      </c>
      <c r="J32" s="137">
        <v>1000.0</v>
      </c>
      <c r="K32" s="137">
        <v>1000.0</v>
      </c>
      <c r="L32" s="137">
        <v>1000.0</v>
      </c>
      <c r="M32" s="137">
        <v>1000.0</v>
      </c>
      <c r="N32" s="137">
        <v>1000.0</v>
      </c>
      <c r="O32" s="133"/>
      <c r="P32" s="133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ht="12.75" customHeight="1">
      <c r="A33" s="123" t="s">
        <v>49</v>
      </c>
      <c r="B33" s="135"/>
      <c r="C33" s="125">
        <v>3231.8</v>
      </c>
      <c r="D33" s="125">
        <v>3379.46</v>
      </c>
      <c r="E33" s="125">
        <v>3744.82</v>
      </c>
      <c r="F33" s="125">
        <v>4244.09</v>
      </c>
      <c r="G33" s="125">
        <v>4532.53</v>
      </c>
      <c r="H33" s="125">
        <v>4930.44</v>
      </c>
      <c r="I33" s="125">
        <v>4813.85</v>
      </c>
      <c r="J33" s="125">
        <v>4846.94</v>
      </c>
      <c r="K33" s="125">
        <v>5449.09</v>
      </c>
      <c r="L33" s="125">
        <v>4767.88</v>
      </c>
      <c r="M33" s="125">
        <v>4960.72</v>
      </c>
      <c r="N33" s="125">
        <v>4564.58</v>
      </c>
      <c r="O33" s="133"/>
      <c r="P33" s="133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ht="12.75" customHeight="1">
      <c r="A34" s="113" t="s">
        <v>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ht="12.7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ht="12.7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ht="12.7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ht="12.7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ht="12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ht="12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ht="12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ht="12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ht="12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ht="12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ht="12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ht="12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ht="12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ht="12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ht="12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ht="12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ht="12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ht="12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ht="12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ht="12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ht="12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ht="12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ht="12.7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ht="12.7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ht="12.7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ht="12.7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ht="12.7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ht="12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ht="12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ht="12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ht="12.7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</row>
    <row r="66" ht="12.7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</row>
    <row r="67" ht="12.7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ht="12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ht="12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ht="12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ht="12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ht="12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ht="12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ht="12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ht="12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ht="12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ht="12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ht="12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ht="12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</row>
    <row r="80" ht="12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</row>
    <row r="81" ht="12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ht="12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</row>
    <row r="83" ht="12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</row>
    <row r="84" ht="12.7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ht="12.7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ht="12.7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</row>
    <row r="87" ht="12.7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ht="12.7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ht="12.7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ht="12.7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ht="12.7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ht="12.7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ht="12.7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ht="12.7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ht="12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ht="12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ht="12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ht="12.7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ht="12.7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ht="12.7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ht="12.7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ht="12.7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ht="12.7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ht="12.7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ht="12.7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ht="12.7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ht="12.7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ht="12.7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ht="12.7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ht="12.7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ht="12.7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ht="12.7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ht="12.7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ht="12.7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ht="12.7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ht="12.7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ht="12.7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ht="12.7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ht="12.7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ht="12.7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ht="12.7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ht="12.7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ht="12.7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ht="12.7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ht="12.7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ht="12.7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ht="12.7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ht="12.7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ht="12.75" customHeight="1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ht="12.75" customHeight="1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ht="12.75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ht="12.75" customHeight="1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ht="12.75" customHeight="1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ht="12.7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ht="12.75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ht="12.75" customHeight="1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ht="12.75" customHeight="1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ht="12.75" customHeight="1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ht="12.75" customHeight="1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ht="12.75" customHeight="1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ht="12.75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ht="12.75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ht="12.75" customHeight="1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ht="12.7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ht="12.75" customHeight="1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ht="12.75" customHeight="1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ht="12.7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ht="12.75" customHeight="1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ht="12.75" customHeight="1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ht="12.75" customHeight="1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ht="12.75" customHeight="1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ht="12.75" customHeight="1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ht="12.75" customHeight="1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ht="12.75" customHeight="1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ht="12.75" customHeight="1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ht="12.75" customHeight="1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ht="12.75" customHeight="1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ht="12.75" customHeight="1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ht="12.75" customHeight="1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ht="12.75" customHeight="1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ht="12.75" customHeight="1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ht="12.75" customHeight="1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ht="12.75" customHeight="1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ht="12.75" customHeight="1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ht="12.75" customHeight="1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ht="12.75" customHeight="1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ht="12.75" customHeight="1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ht="12.75" customHeight="1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ht="12.75" customHeight="1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ht="12.75" customHeight="1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ht="12.75" customHeight="1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ht="12.75" customHeight="1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ht="12.75" customHeight="1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ht="12.75" customHeight="1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ht="12.75" customHeight="1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ht="12.75" customHeight="1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ht="12.75" customHeight="1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ht="12.75" customHeight="1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ht="12.75" customHeight="1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ht="12.75" customHeight="1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ht="12.75" customHeight="1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ht="12.75" customHeight="1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ht="12.75" customHeight="1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ht="12.75" customHeight="1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ht="12.75" customHeight="1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ht="12.75" customHeight="1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ht="12.75" customHeight="1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ht="12.75" customHeight="1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ht="12.75" customHeight="1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ht="12.75" customHeight="1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ht="12.75" customHeight="1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ht="12.75" customHeight="1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ht="12.75" customHeight="1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ht="12.75" customHeight="1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ht="12.75" customHeight="1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ht="12.75" customHeight="1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ht="12.75" customHeight="1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ht="12.75" customHeight="1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ht="12.75" customHeight="1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ht="12.75" customHeight="1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ht="12.75" customHeight="1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ht="12.75" customHeight="1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ht="12.75" customHeight="1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ht="12.75" customHeight="1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ht="12.75" customHeight="1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ht="12.75" customHeight="1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ht="12.75" customHeight="1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ht="12.75" customHeight="1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ht="12.75" customHeight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ht="12.75" customHeight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ht="12.75" customHeight="1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ht="12.75" customHeight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ht="12.75" customHeight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ht="12.75" customHeight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ht="12.75" customHeight="1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ht="12.75" customHeight="1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ht="12.75" customHeight="1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ht="12.75" customHeight="1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ht="12.75" customHeight="1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ht="12.75" customHeight="1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ht="12.75" customHeight="1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ht="12.75" customHeight="1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ht="12.75" customHeight="1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ht="12.75" customHeight="1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ht="12.75" customHeight="1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ht="12.75" customHeight="1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</row>
    <row r="227" ht="12.75" customHeight="1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</row>
    <row r="228" ht="12.75" customHeight="1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</row>
    <row r="229" ht="12.75" customHeight="1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ht="12.75" customHeight="1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</row>
    <row r="231" ht="12.75" customHeight="1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</row>
    <row r="232" ht="12.75" customHeight="1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</row>
    <row r="233" ht="12.75" customHeight="1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ht="12.75" customHeight="1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</row>
    <row r="235" ht="12.75" customHeight="1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</row>
    <row r="236" ht="12.75" customHeight="1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</row>
    <row r="237" ht="12.75" customHeight="1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</row>
    <row r="238" ht="12.75" customHeight="1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</row>
    <row r="239" ht="12.75" customHeight="1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</row>
    <row r="240" ht="12.75" customHeight="1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</row>
    <row r="241" ht="12.75" customHeight="1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</row>
    <row r="242" ht="12.75" customHeight="1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</row>
    <row r="243" ht="12.75" customHeight="1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ht="12.75" customHeight="1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</row>
    <row r="245" ht="12.75" customHeight="1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</row>
    <row r="246" ht="12.75" customHeight="1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</row>
    <row r="247" ht="12.75" customHeight="1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</row>
    <row r="248" ht="12.75" customHeight="1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</row>
    <row r="249" ht="12.75" customHeight="1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</row>
    <row r="250" ht="12.75" customHeight="1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</row>
    <row r="251" ht="12.75" customHeight="1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</row>
    <row r="252" ht="12.75" customHeight="1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</row>
    <row r="253" ht="12.75" customHeight="1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</row>
    <row r="254" ht="12.75" customHeight="1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</row>
    <row r="255" ht="12.75" customHeight="1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</row>
    <row r="256" ht="12.75" customHeight="1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</row>
    <row r="257" ht="12.75" customHeight="1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</row>
    <row r="258" ht="12.75" customHeight="1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</row>
    <row r="259" ht="12.75" customHeight="1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</row>
    <row r="260" ht="12.75" customHeight="1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</row>
    <row r="261" ht="12.75" customHeight="1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</row>
    <row r="262" ht="12.75" customHeight="1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</row>
    <row r="263" ht="12.75" customHeight="1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</row>
    <row r="264" ht="12.75" customHeight="1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</row>
    <row r="265" ht="12.75" customHeight="1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</row>
    <row r="266" ht="12.75" customHeight="1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</row>
    <row r="267" ht="12.75" customHeight="1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</row>
    <row r="268" ht="12.75" customHeight="1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</row>
    <row r="269" ht="12.75" customHeight="1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</row>
    <row r="270" ht="12.75" customHeight="1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</row>
    <row r="271" ht="12.75" customHeight="1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</row>
    <row r="272" ht="12.75" customHeight="1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</row>
    <row r="273" ht="12.75" customHeight="1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</row>
    <row r="274" ht="12.75" customHeight="1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</row>
    <row r="275" ht="12.75" customHeight="1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</row>
    <row r="276" ht="12.75" customHeight="1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</row>
    <row r="277" ht="12.75" customHeight="1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</row>
    <row r="278" ht="12.75" customHeight="1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</row>
    <row r="279" ht="12.75" customHeight="1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</row>
    <row r="280" ht="12.75" customHeight="1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</row>
    <row r="281" ht="12.75" customHeight="1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</row>
    <row r="282" ht="12.75" customHeight="1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</row>
    <row r="283" ht="12.75" customHeight="1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</row>
    <row r="284" ht="12.75" customHeight="1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</row>
    <row r="285" ht="12.75" customHeight="1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</row>
    <row r="286" ht="12.75" customHeight="1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</row>
    <row r="287" ht="12.75" customHeight="1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</row>
    <row r="288" ht="12.75" customHeight="1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</row>
    <row r="289" ht="12.75" customHeight="1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</row>
    <row r="290" ht="12.75" customHeight="1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</row>
    <row r="291" ht="12.75" customHeight="1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</row>
    <row r="292" ht="12.75" customHeight="1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</row>
    <row r="293" ht="12.75" customHeight="1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</row>
    <row r="294" ht="12.75" customHeight="1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</row>
    <row r="295" ht="12.75" customHeight="1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</row>
    <row r="296" ht="12.75" customHeight="1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</row>
    <row r="297" ht="12.75" customHeight="1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</row>
    <row r="298" ht="12.75" customHeight="1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</row>
    <row r="299" ht="12.75" customHeight="1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</row>
    <row r="300" ht="12.75" customHeight="1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</row>
    <row r="301" ht="12.75" customHeight="1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</row>
    <row r="302" ht="12.75" customHeight="1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</row>
    <row r="303" ht="12.75" customHeight="1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</row>
    <row r="304" ht="12.75" customHeight="1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</row>
    <row r="305" ht="12.75" customHeight="1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</row>
    <row r="306" ht="12.75" customHeight="1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</row>
    <row r="307" ht="12.75" customHeight="1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</row>
    <row r="308" ht="12.75" customHeight="1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</row>
    <row r="309" ht="12.75" customHeight="1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</row>
    <row r="310" ht="12.75" customHeight="1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</row>
    <row r="311" ht="12.75" customHeight="1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</row>
    <row r="312" ht="12.75" customHeight="1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</row>
    <row r="313" ht="12.75" customHeight="1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</row>
    <row r="314" ht="12.75" customHeight="1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</row>
    <row r="315" ht="12.75" customHeight="1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</row>
    <row r="316" ht="12.75" customHeight="1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</row>
    <row r="317" ht="12.75" customHeight="1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</row>
    <row r="318" ht="12.75" customHeight="1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</row>
    <row r="319" ht="12.75" customHeight="1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</row>
    <row r="320" ht="12.75" customHeight="1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</row>
    <row r="321" ht="12.75" customHeight="1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</row>
    <row r="322" ht="12.75" customHeight="1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</row>
    <row r="323" ht="12.75" customHeight="1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</row>
    <row r="324" ht="12.75" customHeight="1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</row>
    <row r="325" ht="12.75" customHeight="1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</row>
    <row r="326" ht="12.75" customHeight="1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</row>
    <row r="327" ht="12.75" customHeight="1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</row>
    <row r="328" ht="12.75" customHeight="1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</row>
    <row r="329" ht="12.75" customHeight="1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</row>
    <row r="330" ht="12.75" customHeight="1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</row>
    <row r="331" ht="12.75" customHeight="1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</row>
    <row r="332" ht="12.75" customHeight="1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</row>
    <row r="333" ht="12.75" customHeight="1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</row>
    <row r="334" ht="12.75" customHeight="1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</row>
    <row r="335" ht="12.75" customHeight="1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</row>
    <row r="336" ht="12.75" customHeight="1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</row>
    <row r="337" ht="12.75" customHeight="1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</row>
    <row r="338" ht="12.75" customHeight="1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</row>
    <row r="339" ht="12.75" customHeight="1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</row>
    <row r="340" ht="12.75" customHeight="1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</row>
    <row r="341" ht="12.75" customHeight="1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</row>
    <row r="342" ht="12.75" customHeight="1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</row>
    <row r="343" ht="12.75" customHeight="1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</row>
    <row r="344" ht="12.75" customHeight="1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</row>
    <row r="345" ht="12.75" customHeight="1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</row>
    <row r="346" ht="12.75" customHeight="1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</row>
    <row r="347" ht="12.75" customHeight="1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</row>
    <row r="348" ht="12.75" customHeight="1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</row>
    <row r="349" ht="12.75" customHeight="1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</row>
    <row r="350" ht="12.75" customHeight="1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</row>
    <row r="351" ht="12.75" customHeight="1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</row>
    <row r="352" ht="12.75" customHeight="1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</row>
    <row r="353" ht="12.75" customHeight="1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</row>
    <row r="354" ht="12.75" customHeight="1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</row>
    <row r="355" ht="12.75" customHeight="1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</row>
    <row r="356" ht="12.75" customHeight="1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</row>
    <row r="357" ht="12.75" customHeight="1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</row>
    <row r="358" ht="12.75" customHeight="1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</row>
    <row r="359" ht="12.75" customHeight="1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</row>
    <row r="360" ht="12.75" customHeight="1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</row>
    <row r="361" ht="12.75" customHeight="1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</row>
    <row r="362" ht="12.75" customHeight="1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</row>
    <row r="363" ht="12.75" customHeight="1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</row>
    <row r="364" ht="12.75" customHeight="1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</row>
    <row r="365" ht="12.75" customHeight="1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</row>
    <row r="366" ht="12.75" customHeight="1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</row>
    <row r="367" ht="12.75" customHeight="1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</row>
    <row r="368" ht="12.75" customHeight="1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</row>
    <row r="369" ht="12.75" customHeight="1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</row>
    <row r="370" ht="12.75" customHeight="1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</row>
    <row r="371" ht="12.75" customHeight="1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</row>
    <row r="372" ht="12.75" customHeight="1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</row>
    <row r="373" ht="12.75" customHeight="1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</row>
    <row r="374" ht="12.75" customHeight="1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</row>
    <row r="375" ht="12.75" customHeight="1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</row>
    <row r="376" ht="12.75" customHeight="1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</row>
    <row r="377" ht="12.75" customHeight="1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</row>
    <row r="378" ht="12.75" customHeight="1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</row>
    <row r="379" ht="12.75" customHeight="1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</row>
    <row r="380" ht="12.75" customHeight="1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</row>
    <row r="381" ht="12.75" customHeight="1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</row>
    <row r="382" ht="12.7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</row>
    <row r="383" ht="12.75" customHeight="1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</row>
    <row r="384" ht="12.75" customHeight="1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</row>
    <row r="385" ht="12.75" customHeight="1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</row>
    <row r="386" ht="12.75" customHeight="1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</row>
    <row r="387" ht="12.75" customHeight="1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</row>
    <row r="388" ht="12.75" customHeight="1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</row>
    <row r="389" ht="12.75" customHeight="1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</row>
    <row r="390" ht="12.75" customHeight="1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</row>
    <row r="391" ht="12.75" customHeight="1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</row>
    <row r="392" ht="12.75" customHeight="1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</row>
    <row r="393" ht="12.75" customHeight="1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</row>
    <row r="394" ht="12.75" customHeight="1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</row>
    <row r="395" ht="12.75" customHeight="1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</row>
    <row r="396" ht="12.75" customHeight="1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</row>
    <row r="397" ht="12.75" customHeight="1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</row>
    <row r="398" ht="12.75" customHeight="1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</row>
    <row r="399" ht="12.75" customHeight="1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</row>
    <row r="400" ht="12.75" customHeight="1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</row>
    <row r="401" ht="12.75" customHeight="1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</row>
    <row r="402" ht="12.75" customHeight="1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</row>
    <row r="403" ht="12.75" customHeight="1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</row>
    <row r="404" ht="12.75" customHeight="1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</row>
    <row r="405" ht="12.75" customHeight="1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</row>
    <row r="406" ht="12.75" customHeight="1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</row>
    <row r="407" ht="12.75" customHeight="1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</row>
    <row r="408" ht="12.75" customHeight="1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</row>
    <row r="409" ht="12.75" customHeight="1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</row>
    <row r="410" ht="12.75" customHeight="1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</row>
    <row r="411" ht="12.75" customHeight="1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</row>
    <row r="412" ht="12.75" customHeight="1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</row>
    <row r="413" ht="12.75" customHeight="1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</row>
    <row r="414" ht="12.75" customHeight="1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</row>
    <row r="415" ht="12.75" customHeight="1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</row>
    <row r="416" ht="12.75" customHeight="1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</row>
    <row r="417" ht="12.75" customHeight="1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</row>
    <row r="418" ht="12.75" customHeight="1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</row>
    <row r="419" ht="12.75" customHeight="1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</row>
    <row r="420" ht="12.75" customHeight="1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</row>
    <row r="421" ht="12.75" customHeight="1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</row>
    <row r="422" ht="12.75" customHeight="1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</row>
    <row r="423" ht="12.75" customHeight="1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</row>
    <row r="424" ht="12.75" customHeight="1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</row>
    <row r="425" ht="12.75" customHeight="1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</row>
    <row r="426" ht="12.75" customHeight="1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</row>
    <row r="427" ht="12.75" customHeight="1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</row>
    <row r="428" ht="12.75" customHeight="1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</row>
    <row r="429" ht="12.75" customHeight="1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</row>
    <row r="430" ht="12.75" customHeight="1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</row>
    <row r="431" ht="12.75" customHeight="1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</row>
    <row r="432" ht="12.75" customHeight="1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</row>
    <row r="433" ht="12.75" customHeight="1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</row>
    <row r="434" ht="12.75" customHeight="1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</row>
    <row r="435" ht="12.75" customHeight="1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</row>
    <row r="436" ht="12.75" customHeight="1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</row>
    <row r="437" ht="12.75" customHeight="1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</row>
    <row r="438" ht="12.75" customHeight="1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</row>
    <row r="439" ht="12.75" customHeight="1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</row>
    <row r="440" ht="12.75" customHeight="1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</row>
    <row r="441" ht="12.75" customHeight="1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</row>
    <row r="442" ht="12.75" customHeight="1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</row>
    <row r="443" ht="12.75" customHeight="1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</row>
    <row r="444" ht="12.75" customHeight="1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</row>
    <row r="445" ht="12.75" customHeight="1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</row>
    <row r="446" ht="12.75" customHeight="1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</row>
    <row r="447" ht="12.75" customHeight="1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</row>
    <row r="448" ht="12.75" customHeight="1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</row>
    <row r="449" ht="12.75" customHeight="1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</row>
    <row r="450" ht="12.75" customHeight="1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</row>
    <row r="451" ht="12.75" customHeight="1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</row>
    <row r="452" ht="12.75" customHeight="1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</row>
    <row r="453" ht="12.75" customHeight="1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</row>
    <row r="454" ht="12.75" customHeight="1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</row>
    <row r="455" ht="12.75" customHeight="1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</row>
    <row r="456" ht="12.75" customHeight="1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</row>
    <row r="457" ht="12.75" customHeight="1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</row>
    <row r="458" ht="12.75" customHeight="1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</row>
    <row r="459" ht="12.75" customHeight="1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</row>
    <row r="460" ht="12.75" customHeight="1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</row>
    <row r="461" ht="12.75" customHeight="1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</row>
    <row r="462" ht="12.75" customHeight="1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</row>
    <row r="463" ht="12.75" customHeight="1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</row>
    <row r="464" ht="12.75" customHeight="1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</row>
    <row r="465" ht="12.75" customHeight="1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</row>
    <row r="466" ht="12.75" customHeight="1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</row>
    <row r="467" ht="12.75" customHeight="1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</row>
    <row r="468" ht="12.75" customHeight="1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</row>
    <row r="469" ht="12.75" customHeight="1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</row>
    <row r="470" ht="12.75" customHeight="1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</row>
    <row r="471" ht="12.75" customHeight="1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</row>
    <row r="472" ht="12.75" customHeight="1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</row>
    <row r="473" ht="12.75" customHeight="1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</row>
    <row r="474" ht="12.75" customHeight="1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</row>
    <row r="475" ht="12.75" customHeight="1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</row>
    <row r="476" ht="12.75" customHeight="1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</row>
    <row r="477" ht="12.75" customHeight="1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</row>
    <row r="478" ht="12.75" customHeight="1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</row>
    <row r="479" ht="12.75" customHeight="1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</row>
    <row r="480" ht="12.75" customHeight="1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</row>
    <row r="481" ht="12.75" customHeight="1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</row>
    <row r="482" ht="12.75" customHeight="1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</row>
    <row r="483" ht="12.75" customHeight="1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</row>
    <row r="484" ht="12.75" customHeight="1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</row>
    <row r="485" ht="12.75" customHeight="1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</row>
    <row r="486" ht="12.75" customHeight="1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</row>
    <row r="487" ht="12.75" customHeight="1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</row>
    <row r="488" ht="12.75" customHeight="1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</row>
    <row r="489" ht="12.75" customHeight="1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</row>
    <row r="490" ht="12.75" customHeight="1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</row>
    <row r="491" ht="12.75" customHeight="1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</row>
    <row r="492" ht="12.75" customHeight="1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</row>
    <row r="493" ht="12.75" customHeight="1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</row>
    <row r="494" ht="12.75" customHeight="1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</row>
    <row r="495" ht="12.75" customHeight="1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</row>
    <row r="496" ht="12.75" customHeight="1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</row>
    <row r="497" ht="12.75" customHeight="1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</row>
    <row r="498" ht="12.75" customHeight="1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</row>
    <row r="499" ht="12.75" customHeight="1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</row>
    <row r="500" ht="12.75" customHeight="1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</row>
    <row r="501" ht="12.75" customHeight="1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</row>
    <row r="502" ht="12.75" customHeight="1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</row>
    <row r="503" ht="12.75" customHeight="1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</row>
    <row r="504" ht="12.75" customHeight="1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</row>
    <row r="505" ht="12.75" customHeight="1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</row>
    <row r="506" ht="12.75" customHeight="1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</row>
    <row r="507" ht="12.75" customHeight="1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</row>
    <row r="508" ht="12.75" customHeight="1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</row>
    <row r="509" ht="12.75" customHeight="1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</row>
    <row r="510" ht="12.75" customHeight="1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</row>
    <row r="511" ht="12.75" customHeight="1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</row>
    <row r="512" ht="12.75" customHeight="1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</row>
    <row r="513" ht="12.75" customHeight="1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</row>
    <row r="514" ht="12.75" customHeight="1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</row>
    <row r="515" ht="12.75" customHeight="1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</row>
    <row r="516" ht="12.75" customHeight="1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</row>
    <row r="517" ht="12.75" customHeight="1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</row>
    <row r="518" ht="12.75" customHeight="1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</row>
    <row r="519" ht="12.75" customHeight="1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</row>
    <row r="520" ht="12.75" customHeight="1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</row>
    <row r="521" ht="12.75" customHeight="1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</row>
    <row r="522" ht="12.75" customHeight="1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</row>
    <row r="523" ht="12.75" customHeight="1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</row>
    <row r="524" ht="12.75" customHeight="1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</row>
    <row r="525" ht="12.75" customHeight="1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</row>
    <row r="526" ht="12.75" customHeight="1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</row>
    <row r="527" ht="12.75" customHeight="1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</row>
    <row r="528" ht="12.75" customHeight="1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</row>
    <row r="529" ht="12.75" customHeight="1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</row>
    <row r="530" ht="12.75" customHeight="1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</row>
    <row r="531" ht="12.75" customHeight="1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</row>
    <row r="532" ht="12.75" customHeight="1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</row>
    <row r="533" ht="12.75" customHeight="1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</row>
    <row r="534" ht="12.75" customHeight="1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</row>
    <row r="535" ht="12.75" customHeight="1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</row>
    <row r="536" ht="12.75" customHeight="1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</row>
    <row r="537" ht="12.75" customHeight="1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</row>
    <row r="538" ht="12.75" customHeight="1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</row>
    <row r="539" ht="12.75" customHeight="1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</row>
    <row r="540" ht="12.75" customHeight="1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</row>
    <row r="541" ht="12.75" customHeight="1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</row>
    <row r="542" ht="12.75" customHeight="1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</row>
    <row r="543" ht="12.75" customHeight="1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</row>
    <row r="544" ht="12.75" customHeight="1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</row>
    <row r="545" ht="12.75" customHeight="1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</row>
    <row r="546" ht="12.75" customHeight="1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</row>
    <row r="547" ht="12.75" customHeight="1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</row>
    <row r="548" ht="12.75" customHeight="1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</row>
    <row r="549" ht="12.75" customHeight="1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</row>
    <row r="550" ht="12.75" customHeight="1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</row>
    <row r="551" ht="12.75" customHeight="1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</row>
    <row r="552" ht="12.75" customHeight="1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</row>
    <row r="553" ht="12.75" customHeight="1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</row>
    <row r="554" ht="12.75" customHeight="1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</row>
    <row r="555" ht="12.75" customHeight="1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</row>
    <row r="556" ht="12.75" customHeight="1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</row>
    <row r="557" ht="12.75" customHeight="1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</row>
    <row r="558" ht="12.75" customHeight="1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</row>
    <row r="559" ht="12.75" customHeight="1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</row>
    <row r="560" ht="12.75" customHeight="1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</row>
    <row r="561" ht="12.75" customHeight="1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</row>
    <row r="562" ht="12.75" customHeight="1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</row>
    <row r="563" ht="12.75" customHeight="1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</row>
    <row r="564" ht="12.75" customHeight="1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</row>
    <row r="565" ht="12.75" customHeight="1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</row>
    <row r="566" ht="12.75" customHeight="1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</row>
    <row r="567" ht="12.75" customHeight="1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</row>
    <row r="568" ht="12.75" customHeight="1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</row>
    <row r="569" ht="12.75" customHeight="1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</row>
    <row r="570" ht="12.75" customHeight="1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</row>
    <row r="571" ht="12.75" customHeight="1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</row>
    <row r="572" ht="12.75" customHeight="1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</row>
    <row r="573" ht="12.75" customHeight="1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</row>
    <row r="574" ht="12.75" customHeight="1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</row>
    <row r="575" ht="12.75" customHeight="1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</row>
    <row r="576" ht="12.75" customHeight="1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</row>
    <row r="577" ht="12.75" customHeight="1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</row>
    <row r="578" ht="12.75" customHeight="1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</row>
    <row r="579" ht="12.75" customHeight="1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</row>
    <row r="580" ht="12.75" customHeight="1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</row>
    <row r="581" ht="12.75" customHeight="1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</row>
    <row r="582" ht="12.75" customHeight="1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</row>
    <row r="583" ht="12.75" customHeight="1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</row>
    <row r="584" ht="12.75" customHeight="1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</row>
    <row r="585" ht="12.75" customHeight="1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</row>
    <row r="586" ht="12.75" customHeight="1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</row>
    <row r="587" ht="12.75" customHeight="1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</row>
    <row r="588" ht="12.75" customHeight="1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</row>
    <row r="589" ht="12.75" customHeight="1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</row>
    <row r="590" ht="12.75" customHeight="1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</row>
    <row r="591" ht="12.75" customHeight="1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</row>
    <row r="592" ht="12.75" customHeight="1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</row>
    <row r="593" ht="12.75" customHeight="1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</row>
    <row r="594" ht="12.75" customHeight="1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</row>
    <row r="595" ht="12.75" customHeight="1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</row>
    <row r="596" ht="12.75" customHeight="1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</row>
    <row r="597" ht="12.75" customHeight="1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</row>
    <row r="598" ht="12.75" customHeight="1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</row>
    <row r="599" ht="12.75" customHeight="1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</row>
    <row r="600" ht="12.75" customHeight="1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</row>
    <row r="601" ht="12.75" customHeight="1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</row>
    <row r="602" ht="12.75" customHeight="1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</row>
    <row r="603" ht="12.75" customHeight="1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</row>
    <row r="604" ht="12.75" customHeight="1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</row>
    <row r="605" ht="12.75" customHeight="1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</row>
    <row r="606" ht="12.75" customHeight="1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</row>
    <row r="607" ht="12.75" customHeight="1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</row>
    <row r="608" ht="12.75" customHeight="1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</row>
    <row r="609" ht="12.75" customHeight="1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</row>
    <row r="610" ht="12.75" customHeight="1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</row>
    <row r="611" ht="12.75" customHeight="1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</row>
    <row r="612" ht="12.75" customHeight="1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</row>
    <row r="613" ht="12.75" customHeight="1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</row>
    <row r="614" ht="12.75" customHeight="1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</row>
    <row r="615" ht="12.75" customHeight="1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</row>
    <row r="616" ht="12.75" customHeight="1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</row>
    <row r="617" ht="12.75" customHeight="1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</row>
    <row r="618" ht="12.75" customHeight="1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</row>
    <row r="619" ht="12.75" customHeight="1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</row>
    <row r="620" ht="12.75" customHeight="1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</row>
    <row r="621" ht="12.75" customHeight="1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</row>
    <row r="622" ht="12.75" customHeight="1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</row>
    <row r="623" ht="12.75" customHeight="1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</row>
    <row r="624" ht="12.75" customHeight="1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</row>
    <row r="625" ht="12.75" customHeight="1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</row>
    <row r="626" ht="12.75" customHeight="1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</row>
    <row r="627" ht="12.75" customHeight="1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</row>
    <row r="628" ht="12.75" customHeight="1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</row>
    <row r="629" ht="12.75" customHeight="1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</row>
    <row r="630" ht="12.75" customHeight="1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</row>
    <row r="631" ht="12.75" customHeight="1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</row>
    <row r="632" ht="12.75" customHeight="1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</row>
    <row r="633" ht="12.75" customHeight="1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</row>
    <row r="634" ht="12.75" customHeight="1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</row>
    <row r="635" ht="12.75" customHeight="1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</row>
    <row r="636" ht="12.75" customHeight="1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</row>
    <row r="637" ht="12.75" customHeight="1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</row>
    <row r="638" ht="12.75" customHeight="1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</row>
    <row r="639" ht="12.75" customHeight="1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</row>
    <row r="640" ht="12.75" customHeight="1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</row>
    <row r="641" ht="12.75" customHeight="1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</row>
    <row r="642" ht="12.75" customHeight="1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</row>
    <row r="643" ht="12.75" customHeight="1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</row>
    <row r="644" ht="12.75" customHeight="1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</row>
    <row r="645" ht="12.75" customHeight="1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</row>
    <row r="646" ht="12.75" customHeight="1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</row>
    <row r="647" ht="12.75" customHeight="1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</row>
    <row r="648" ht="12.75" customHeight="1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</row>
    <row r="649" ht="12.75" customHeight="1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</row>
    <row r="650" ht="12.75" customHeight="1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</row>
    <row r="651" ht="12.75" customHeight="1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</row>
    <row r="652" ht="12.75" customHeight="1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</row>
    <row r="653" ht="12.75" customHeight="1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</row>
    <row r="654" ht="12.75" customHeight="1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</row>
    <row r="655" ht="12.75" customHeight="1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</row>
    <row r="656" ht="12.75" customHeight="1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</row>
    <row r="657" ht="12.75" customHeight="1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</row>
    <row r="658" ht="12.75" customHeight="1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</row>
    <row r="659" ht="12.75" customHeight="1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</row>
    <row r="660" ht="12.75" customHeight="1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</row>
    <row r="661" ht="12.75" customHeight="1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</row>
    <row r="662" ht="12.75" customHeight="1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</row>
    <row r="663" ht="12.75" customHeight="1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</row>
    <row r="664" ht="12.75" customHeight="1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</row>
    <row r="665" ht="12.75" customHeight="1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</row>
    <row r="666" ht="12.75" customHeight="1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</row>
    <row r="667" ht="12.75" customHeight="1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</row>
    <row r="668" ht="12.75" customHeight="1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</row>
    <row r="669" ht="12.75" customHeight="1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</row>
    <row r="670" ht="12.75" customHeight="1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</row>
    <row r="671" ht="12.75" customHeight="1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</row>
    <row r="672" ht="12.75" customHeight="1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</row>
    <row r="673" ht="12.75" customHeight="1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</row>
    <row r="674" ht="12.75" customHeight="1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</row>
    <row r="675" ht="12.75" customHeight="1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</row>
    <row r="676" ht="12.75" customHeight="1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</row>
    <row r="677" ht="12.75" customHeight="1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</row>
    <row r="678" ht="12.75" customHeight="1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</row>
    <row r="679" ht="12.75" customHeight="1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</row>
    <row r="680" ht="12.75" customHeight="1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</row>
    <row r="681" ht="12.75" customHeight="1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</row>
    <row r="682" ht="12.75" customHeight="1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</row>
    <row r="683" ht="12.75" customHeight="1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</row>
    <row r="684" ht="12.75" customHeight="1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</row>
    <row r="685" ht="12.75" customHeight="1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</row>
    <row r="686" ht="12.75" customHeight="1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</row>
    <row r="687" ht="12.75" customHeight="1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</row>
    <row r="688" ht="12.75" customHeight="1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</row>
    <row r="689" ht="12.75" customHeight="1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</row>
    <row r="690" ht="12.75" customHeight="1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</row>
    <row r="691" ht="12.75" customHeight="1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</row>
    <row r="692" ht="12.75" customHeight="1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</row>
    <row r="693" ht="12.75" customHeight="1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</row>
    <row r="694" ht="12.75" customHeight="1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</row>
    <row r="695" ht="12.75" customHeight="1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</row>
    <row r="696" ht="12.75" customHeight="1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</row>
    <row r="697" ht="12.75" customHeight="1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</row>
    <row r="698" ht="12.75" customHeight="1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</row>
    <row r="699" ht="12.75" customHeight="1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</row>
    <row r="700" ht="12.75" customHeight="1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</row>
    <row r="701" ht="12.75" customHeight="1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</row>
    <row r="702" ht="12.75" customHeight="1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</row>
    <row r="703" ht="12.75" customHeight="1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</row>
    <row r="704" ht="12.75" customHeight="1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</row>
    <row r="705" ht="12.75" customHeight="1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</row>
    <row r="706" ht="12.75" customHeight="1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</row>
    <row r="707" ht="12.75" customHeight="1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</row>
    <row r="708" ht="12.75" customHeight="1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</row>
    <row r="709" ht="12.75" customHeight="1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</row>
    <row r="710" ht="12.75" customHeight="1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</row>
    <row r="711" ht="12.75" customHeight="1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</row>
    <row r="712" ht="12.75" customHeight="1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</row>
    <row r="713" ht="12.75" customHeight="1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</row>
    <row r="714" ht="12.75" customHeight="1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</row>
    <row r="715" ht="12.75" customHeight="1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</row>
    <row r="716" ht="12.75" customHeight="1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</row>
    <row r="717" ht="12.75" customHeight="1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</row>
    <row r="718" ht="12.75" customHeight="1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</row>
    <row r="719" ht="12.75" customHeight="1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</row>
    <row r="720" ht="12.75" customHeight="1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</row>
    <row r="721" ht="12.75" customHeight="1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</row>
    <row r="722" ht="12.75" customHeight="1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</row>
    <row r="723" ht="12.75" customHeight="1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</row>
    <row r="724" ht="12.75" customHeight="1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</row>
    <row r="725" ht="12.75" customHeight="1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</row>
    <row r="726" ht="12.75" customHeight="1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</row>
    <row r="727" ht="12.75" customHeight="1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</row>
    <row r="728" ht="12.75" customHeight="1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</row>
    <row r="729" ht="12.75" customHeight="1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</row>
    <row r="730" ht="12.75" customHeight="1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</row>
    <row r="731" ht="12.75" customHeight="1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</row>
    <row r="732" ht="12.75" customHeight="1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</row>
    <row r="733" ht="12.75" customHeight="1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</row>
    <row r="734" ht="12.75" customHeight="1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</row>
    <row r="735" ht="12.75" customHeight="1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</row>
    <row r="736" ht="12.75" customHeight="1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</row>
    <row r="737" ht="12.75" customHeight="1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</row>
    <row r="738" ht="12.75" customHeight="1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</row>
    <row r="739" ht="12.75" customHeight="1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</row>
    <row r="740" ht="12.75" customHeight="1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</row>
    <row r="741" ht="12.75" customHeight="1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</row>
    <row r="742" ht="12.75" customHeight="1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</row>
    <row r="743" ht="12.75" customHeight="1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</row>
    <row r="744" ht="12.75" customHeight="1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</row>
    <row r="745" ht="12.75" customHeight="1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</row>
    <row r="746" ht="12.75" customHeight="1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</row>
    <row r="747" ht="12.75" customHeight="1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</row>
    <row r="748" ht="12.75" customHeight="1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</row>
    <row r="749" ht="12.75" customHeight="1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</row>
    <row r="750" ht="12.75" customHeight="1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</row>
    <row r="751" ht="12.75" customHeight="1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</row>
    <row r="752" ht="12.75" customHeight="1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</row>
    <row r="753" ht="12.75" customHeight="1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</row>
    <row r="754" ht="12.75" customHeight="1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</row>
    <row r="755" ht="12.75" customHeight="1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</row>
    <row r="756" ht="12.75" customHeight="1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</row>
    <row r="757" ht="12.75" customHeight="1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</row>
    <row r="758" ht="12.75" customHeight="1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</row>
    <row r="759" ht="12.75" customHeight="1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</row>
    <row r="760" ht="12.75" customHeight="1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</row>
    <row r="761" ht="12.75" customHeight="1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</row>
    <row r="762" ht="12.75" customHeight="1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</row>
    <row r="763" ht="12.75" customHeight="1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</row>
    <row r="764" ht="12.75" customHeight="1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</row>
    <row r="765" ht="12.75" customHeight="1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</row>
    <row r="766" ht="12.75" customHeight="1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</row>
    <row r="767" ht="12.75" customHeight="1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</row>
    <row r="768" ht="12.75" customHeight="1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</row>
    <row r="769" ht="12.75" customHeight="1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</row>
    <row r="770" ht="12.75" customHeight="1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</row>
    <row r="771" ht="12.75" customHeight="1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</row>
    <row r="772" ht="12.75" customHeight="1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</row>
    <row r="773" ht="12.75" customHeight="1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</row>
    <row r="774" ht="12.75" customHeight="1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</row>
    <row r="775" ht="12.75" customHeight="1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</row>
    <row r="776" ht="12.75" customHeight="1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</row>
    <row r="777" ht="12.75" customHeight="1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</row>
    <row r="778" ht="12.75" customHeight="1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</row>
    <row r="779" ht="12.75" customHeight="1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</row>
    <row r="780" ht="12.75" customHeight="1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</row>
    <row r="781" ht="12.75" customHeight="1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</row>
    <row r="782" ht="12.75" customHeight="1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</row>
    <row r="783" ht="12.75" customHeight="1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</row>
    <row r="784" ht="12.75" customHeight="1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</row>
    <row r="785" ht="12.75" customHeight="1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</row>
    <row r="786" ht="12.75" customHeight="1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</row>
    <row r="787" ht="12.75" customHeight="1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</row>
    <row r="788" ht="12.75" customHeight="1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</row>
    <row r="789" ht="12.75" customHeight="1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</row>
    <row r="790" ht="12.75" customHeight="1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</row>
    <row r="791" ht="12.75" customHeight="1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</row>
    <row r="792" ht="12.75" customHeight="1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</row>
    <row r="793" ht="12.75" customHeight="1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</row>
    <row r="794" ht="12.75" customHeight="1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</row>
    <row r="795" ht="12.75" customHeight="1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</row>
    <row r="796" ht="12.75" customHeight="1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</row>
    <row r="797" ht="12.75" customHeight="1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</row>
    <row r="798" ht="12.75" customHeight="1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</row>
    <row r="799" ht="12.75" customHeight="1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</row>
    <row r="800" ht="12.75" customHeight="1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</row>
    <row r="801" ht="12.75" customHeight="1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</row>
    <row r="802" ht="12.75" customHeight="1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</row>
    <row r="803" ht="12.75" customHeight="1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</row>
    <row r="804" ht="12.75" customHeight="1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</row>
    <row r="805" ht="12.75" customHeight="1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</row>
    <row r="806" ht="12.75" customHeight="1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</row>
    <row r="807" ht="12.75" customHeight="1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</row>
    <row r="808" ht="12.75" customHeight="1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</row>
    <row r="809" ht="12.75" customHeight="1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</row>
    <row r="810" ht="12.75" customHeight="1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</row>
    <row r="811" ht="12.75" customHeight="1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</row>
    <row r="812" ht="12.75" customHeight="1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</row>
    <row r="813" ht="12.75" customHeight="1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</row>
    <row r="814" ht="12.75" customHeight="1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</row>
    <row r="815" ht="12.75" customHeight="1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</row>
    <row r="816" ht="12.75" customHeight="1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</row>
    <row r="817" ht="12.75" customHeight="1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</row>
    <row r="818" ht="12.75" customHeight="1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</row>
    <row r="819" ht="12.75" customHeight="1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</row>
    <row r="820" ht="12.75" customHeight="1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</row>
    <row r="821" ht="12.75" customHeight="1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</row>
    <row r="822" ht="12.75" customHeight="1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</row>
    <row r="823" ht="12.75" customHeight="1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</row>
    <row r="824" ht="12.75" customHeight="1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</row>
    <row r="825" ht="12.75" customHeight="1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</row>
    <row r="826" ht="12.75" customHeight="1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</row>
    <row r="827" ht="12.75" customHeight="1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</row>
    <row r="828" ht="12.75" customHeight="1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</row>
    <row r="829" ht="12.75" customHeight="1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</row>
    <row r="830" ht="12.75" customHeight="1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</row>
    <row r="831" ht="12.75" customHeight="1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</row>
    <row r="832" ht="12.75" customHeight="1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</row>
    <row r="833" ht="12.75" customHeight="1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</row>
    <row r="834" ht="12.75" customHeight="1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</row>
    <row r="835" ht="12.75" customHeight="1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</row>
    <row r="836" ht="12.75" customHeight="1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</row>
    <row r="837" ht="12.75" customHeight="1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</row>
    <row r="838" ht="12.75" customHeight="1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</row>
    <row r="839" ht="12.75" customHeight="1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</row>
    <row r="840" ht="12.75" customHeight="1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</row>
    <row r="841" ht="12.75" customHeight="1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</row>
    <row r="842" ht="12.75" customHeight="1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</row>
    <row r="843" ht="12.75" customHeight="1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</row>
    <row r="844" ht="12.75" customHeight="1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</row>
    <row r="845" ht="12.75" customHeight="1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</row>
    <row r="846" ht="12.75" customHeight="1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</row>
    <row r="847" ht="12.75" customHeight="1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</row>
    <row r="848" ht="12.75" customHeight="1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</row>
    <row r="849" ht="12.75" customHeight="1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</row>
    <row r="850" ht="12.75" customHeight="1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</row>
    <row r="851" ht="12.75" customHeight="1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</row>
    <row r="852" ht="12.75" customHeight="1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</row>
    <row r="853" ht="12.75" customHeight="1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</row>
    <row r="854" ht="12.75" customHeight="1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</row>
    <row r="855" ht="12.75" customHeight="1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</row>
    <row r="856" ht="12.75" customHeight="1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</row>
    <row r="857" ht="12.75" customHeight="1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</row>
    <row r="858" ht="12.75" customHeight="1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</row>
    <row r="859" ht="12.75" customHeight="1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</row>
    <row r="860" ht="12.75" customHeight="1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</row>
    <row r="861" ht="12.75" customHeight="1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</row>
    <row r="862" ht="12.75" customHeight="1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</row>
    <row r="863" ht="12.75" customHeight="1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</row>
    <row r="864" ht="12.75" customHeight="1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</row>
    <row r="865" ht="12.75" customHeight="1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</row>
    <row r="866" ht="12.75" customHeight="1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</row>
    <row r="867" ht="12.75" customHeight="1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</row>
    <row r="868" ht="12.75" customHeight="1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</row>
    <row r="869" ht="12.75" customHeight="1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</row>
    <row r="870" ht="12.75" customHeight="1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</row>
    <row r="871" ht="12.75" customHeight="1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</row>
    <row r="872" ht="12.75" customHeight="1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</row>
    <row r="873" ht="12.75" customHeight="1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</row>
    <row r="874" ht="12.75" customHeight="1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</row>
    <row r="875" ht="12.75" customHeight="1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</row>
    <row r="876" ht="12.75" customHeight="1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</row>
    <row r="877" ht="12.75" customHeight="1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</row>
    <row r="878" ht="12.75" customHeight="1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</row>
    <row r="879" ht="12.75" customHeight="1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</row>
    <row r="880" ht="12.75" customHeight="1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</row>
    <row r="881" ht="12.75" customHeight="1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</row>
    <row r="882" ht="12.75" customHeight="1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</row>
    <row r="883" ht="12.75" customHeight="1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</row>
    <row r="884" ht="12.75" customHeight="1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</row>
    <row r="885" ht="12.75" customHeight="1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</row>
    <row r="886" ht="12.75" customHeight="1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</row>
    <row r="887" ht="12.75" customHeight="1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</row>
    <row r="888" ht="12.75" customHeight="1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</row>
    <row r="889" ht="12.75" customHeight="1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</row>
    <row r="890" ht="12.75" customHeight="1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</row>
    <row r="891" ht="12.75" customHeight="1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</row>
    <row r="892" ht="12.75" customHeight="1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</row>
    <row r="893" ht="12.75" customHeight="1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</row>
    <row r="894" ht="12.75" customHeight="1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</row>
    <row r="895" ht="12.75" customHeight="1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</row>
    <row r="896" ht="12.75" customHeight="1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</row>
    <row r="897" ht="12.75" customHeight="1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</row>
    <row r="898" ht="12.75" customHeight="1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</row>
    <row r="899" ht="12.75" customHeight="1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</row>
    <row r="900" ht="12.75" customHeight="1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</row>
    <row r="901" ht="12.75" customHeight="1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</row>
    <row r="902" ht="12.75" customHeight="1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</row>
    <row r="903" ht="12.75" customHeight="1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</row>
    <row r="904" ht="12.75" customHeight="1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</row>
    <row r="905" ht="12.75" customHeight="1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</row>
    <row r="906" ht="12.75" customHeight="1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</row>
    <row r="907" ht="12.75" customHeight="1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</row>
    <row r="908" ht="12.75" customHeight="1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</row>
    <row r="909" ht="12.75" customHeight="1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</row>
    <row r="910" ht="12.75" customHeight="1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</row>
    <row r="911" ht="12.75" customHeight="1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</row>
    <row r="912" ht="12.75" customHeight="1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</row>
    <row r="913" ht="12.75" customHeight="1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</row>
    <row r="914" ht="12.75" customHeight="1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</row>
    <row r="915" ht="12.75" customHeight="1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</row>
    <row r="916" ht="12.75" customHeight="1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</row>
    <row r="917" ht="12.75" customHeight="1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</row>
    <row r="918" ht="12.75" customHeight="1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</row>
    <row r="919" ht="12.75" customHeight="1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</row>
    <row r="920" ht="12.75" customHeight="1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</row>
    <row r="921" ht="12.75" customHeight="1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</row>
    <row r="922" ht="12.75" customHeight="1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</row>
    <row r="923" ht="12.75" customHeight="1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</row>
    <row r="924" ht="12.75" customHeight="1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</row>
    <row r="925" ht="12.75" customHeight="1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</row>
    <row r="926" ht="12.75" customHeight="1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</row>
    <row r="927" ht="12.75" customHeight="1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</row>
    <row r="928" ht="12.75" customHeight="1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</row>
    <row r="929" ht="12.75" customHeight="1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</row>
    <row r="930" ht="12.75" customHeight="1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</row>
    <row r="931" ht="12.75" customHeight="1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</row>
    <row r="932" ht="12.75" customHeight="1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</row>
    <row r="933" ht="12.75" customHeight="1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</row>
    <row r="934" ht="12.75" customHeight="1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</row>
    <row r="935" ht="12.75" customHeight="1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</row>
    <row r="936" ht="12.75" customHeight="1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</row>
    <row r="937" ht="12.75" customHeight="1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</row>
    <row r="938" ht="12.75" customHeight="1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</row>
    <row r="939" ht="12.75" customHeight="1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</row>
    <row r="940" ht="12.75" customHeight="1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</row>
    <row r="941" ht="12.75" customHeight="1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</row>
    <row r="942" ht="12.75" customHeight="1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</row>
    <row r="943" ht="12.75" customHeight="1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</row>
    <row r="944" ht="12.75" customHeight="1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</row>
    <row r="945" ht="12.75" customHeight="1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</row>
    <row r="946" ht="12.75" customHeight="1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</row>
    <row r="947" ht="12.75" customHeight="1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</row>
    <row r="948" ht="12.75" customHeight="1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</row>
    <row r="949" ht="12.75" customHeight="1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</row>
    <row r="950" ht="12.75" customHeight="1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</row>
    <row r="951" ht="12.75" customHeight="1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</row>
    <row r="952" ht="12.75" customHeight="1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</row>
    <row r="953" ht="12.75" customHeight="1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</row>
    <row r="954" ht="12.75" customHeight="1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</row>
    <row r="955" ht="12.75" customHeight="1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</row>
    <row r="956" ht="12.75" customHeight="1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</row>
    <row r="957" ht="12.75" customHeight="1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</row>
    <row r="958" ht="12.75" customHeight="1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</row>
    <row r="959" ht="12.75" customHeight="1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</row>
    <row r="960" ht="12.75" customHeight="1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</row>
    <row r="961" ht="12.75" customHeight="1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</row>
    <row r="962" ht="12.75" customHeight="1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</row>
    <row r="963" ht="12.75" customHeight="1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</row>
    <row r="964" ht="12.75" customHeight="1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</row>
    <row r="965" ht="12.75" customHeight="1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</row>
    <row r="966" ht="12.75" customHeight="1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</row>
    <row r="967" ht="12.75" customHeight="1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</row>
    <row r="968" ht="12.75" customHeight="1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</row>
    <row r="969" ht="12.75" customHeight="1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</row>
    <row r="970" ht="12.75" customHeight="1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</row>
    <row r="971" ht="12.75" customHeight="1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</row>
    <row r="972" ht="12.75" customHeight="1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</row>
    <row r="973" ht="12.75" customHeight="1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</row>
    <row r="974" ht="12.75" customHeight="1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</row>
    <row r="975" ht="12.75" customHeight="1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</row>
    <row r="976" ht="12.75" customHeight="1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</row>
    <row r="977" ht="12.75" customHeight="1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</row>
    <row r="978" ht="12.75" customHeight="1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</row>
    <row r="979" ht="12.75" customHeight="1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</row>
    <row r="980" ht="12.75" customHeight="1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</row>
    <row r="981" ht="12.75" customHeight="1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</row>
    <row r="982" ht="12.75" customHeight="1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</row>
    <row r="983" ht="12.75" customHeight="1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</row>
    <row r="984" ht="12.75" customHeight="1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</row>
    <row r="985" ht="12.75" customHeight="1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</row>
    <row r="986" ht="12.75" customHeight="1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</row>
    <row r="987" ht="12.75" customHeight="1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</row>
    <row r="988" ht="12.75" customHeight="1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</row>
    <row r="989" ht="12.75" customHeight="1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</row>
    <row r="990" ht="12.75" customHeight="1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</row>
    <row r="991" ht="12.75" customHeight="1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</row>
    <row r="992" ht="12.75" customHeight="1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</row>
    <row r="993" ht="12.75" customHeight="1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</row>
    <row r="994" ht="12.75" customHeight="1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</row>
    <row r="995" ht="12.75" customHeight="1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</row>
    <row r="996" ht="12.75" customHeight="1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</row>
    <row r="997" ht="12.75" customHeight="1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</row>
    <row r="998" ht="12.75" customHeight="1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</row>
    <row r="999" ht="12.75" customHeight="1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</row>
    <row r="1000" ht="12.75" customHeight="1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</row>
  </sheetData>
  <mergeCells count="3">
    <mergeCell ref="A1:P1"/>
    <mergeCell ref="A2:P2"/>
    <mergeCell ref="A34:P34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86"/>
    <col customWidth="1" min="2" max="16" width="9.14"/>
    <col customWidth="1" min="17" max="26" width="8.71"/>
  </cols>
  <sheetData>
    <row r="1" ht="12.75" customHeight="1">
      <c r="A1" s="11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ht="12.75" customHeight="1">
      <c r="A2" s="11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ht="12.75" customHeight="1">
      <c r="A3" s="114"/>
      <c r="B3" s="115" t="s">
        <v>93</v>
      </c>
      <c r="C3" s="116" t="s">
        <v>3</v>
      </c>
      <c r="D3" s="116" t="s">
        <v>4</v>
      </c>
      <c r="E3" s="116" t="s">
        <v>5</v>
      </c>
      <c r="F3" s="116" t="s">
        <v>6</v>
      </c>
      <c r="G3" s="116" t="s">
        <v>7</v>
      </c>
      <c r="H3" s="116" t="s">
        <v>8</v>
      </c>
      <c r="I3" s="116" t="s">
        <v>9</v>
      </c>
      <c r="J3" s="116" t="s">
        <v>10</v>
      </c>
      <c r="K3" s="116" t="s">
        <v>11</v>
      </c>
      <c r="L3" s="116" t="s">
        <v>12</v>
      </c>
      <c r="M3" s="116" t="s">
        <v>13</v>
      </c>
      <c r="N3" s="116" t="s">
        <v>14</v>
      </c>
      <c r="O3" s="116" t="s">
        <v>15</v>
      </c>
      <c r="P3" s="117" t="s">
        <v>16</v>
      </c>
      <c r="Q3" s="84"/>
      <c r="R3" s="84"/>
      <c r="S3" s="84"/>
      <c r="T3" s="84"/>
      <c r="U3" s="84"/>
      <c r="V3" s="84"/>
      <c r="W3" s="84"/>
      <c r="X3" s="84"/>
      <c r="Y3" s="84"/>
      <c r="Z3" s="84"/>
    </row>
    <row r="4" ht="12.75" customHeight="1">
      <c r="A4" s="118" t="s">
        <v>17</v>
      </c>
      <c r="B4" s="119"/>
      <c r="C4" s="120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119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ht="12.75" customHeight="1">
      <c r="A5" s="123" t="s">
        <v>18</v>
      </c>
      <c r="B5" s="124">
        <v>3717.0</v>
      </c>
      <c r="C5" s="125">
        <v>672.82</v>
      </c>
      <c r="D5" s="125">
        <v>415.0</v>
      </c>
      <c r="E5" s="125">
        <v>371.19</v>
      </c>
      <c r="F5" s="125">
        <v>553.32</v>
      </c>
      <c r="G5" s="125">
        <v>403.81</v>
      </c>
      <c r="H5" s="125">
        <v>79.3</v>
      </c>
      <c r="I5" s="125">
        <v>178.92</v>
      </c>
      <c r="J5" s="125">
        <v>146.2</v>
      </c>
      <c r="K5" s="125">
        <v>707.34</v>
      </c>
      <c r="L5" s="125">
        <v>173.55</v>
      </c>
      <c r="M5" s="125">
        <v>722.65</v>
      </c>
      <c r="N5" s="125">
        <v>195.54</v>
      </c>
      <c r="O5" s="125">
        <v>4619.64</v>
      </c>
      <c r="P5" s="126">
        <v>902.64</v>
      </c>
      <c r="Q5" s="84"/>
      <c r="R5" s="84"/>
      <c r="S5" s="84"/>
      <c r="T5" s="84"/>
      <c r="U5" s="84"/>
      <c r="V5" s="84"/>
      <c r="W5" s="84"/>
      <c r="X5" s="84"/>
      <c r="Y5" s="84"/>
      <c r="Z5" s="84"/>
    </row>
    <row r="6" ht="12.75" customHeight="1">
      <c r="A6" s="123" t="s">
        <v>19</v>
      </c>
      <c r="B6" s="124">
        <v>725.0</v>
      </c>
      <c r="C6" s="125">
        <v>726.52</v>
      </c>
      <c r="D6" s="125">
        <v>0.0</v>
      </c>
      <c r="E6" s="125">
        <v>0.0</v>
      </c>
      <c r="F6" s="125">
        <v>0.0</v>
      </c>
      <c r="G6" s="125">
        <v>0.0</v>
      </c>
      <c r="H6" s="125">
        <v>0.0</v>
      </c>
      <c r="I6" s="125">
        <v>0.0</v>
      </c>
      <c r="J6" s="125">
        <v>0.0</v>
      </c>
      <c r="K6" s="125">
        <v>0.0</v>
      </c>
      <c r="L6" s="125">
        <v>0.0</v>
      </c>
      <c r="M6" s="125">
        <v>0.0</v>
      </c>
      <c r="N6" s="125">
        <v>0.0</v>
      </c>
      <c r="O6" s="125">
        <v>726.52</v>
      </c>
      <c r="P6" s="126">
        <v>1.52</v>
      </c>
      <c r="Q6" s="84"/>
      <c r="R6" s="84"/>
      <c r="S6" s="84"/>
      <c r="T6" s="84"/>
      <c r="U6" s="84"/>
      <c r="V6" s="84"/>
      <c r="W6" s="84"/>
      <c r="X6" s="84"/>
      <c r="Y6" s="84"/>
      <c r="Z6" s="84"/>
    </row>
    <row r="7" ht="12.75" customHeight="1">
      <c r="A7" s="123" t="s">
        <v>20</v>
      </c>
      <c r="B7" s="124">
        <v>450.0</v>
      </c>
      <c r="C7" s="125">
        <v>35.25</v>
      </c>
      <c r="D7" s="125">
        <v>38.0</v>
      </c>
      <c r="E7" s="125">
        <v>63.0</v>
      </c>
      <c r="F7" s="125">
        <v>51.0</v>
      </c>
      <c r="G7" s="125">
        <v>44.0</v>
      </c>
      <c r="H7" s="125">
        <v>49.0</v>
      </c>
      <c r="I7" s="125">
        <v>40.0</v>
      </c>
      <c r="J7" s="125">
        <v>46.0</v>
      </c>
      <c r="K7" s="125">
        <v>38.0</v>
      </c>
      <c r="L7" s="125">
        <v>33.0</v>
      </c>
      <c r="M7" s="125">
        <v>167.0</v>
      </c>
      <c r="N7" s="125">
        <v>21.0</v>
      </c>
      <c r="O7" s="125">
        <v>625.25</v>
      </c>
      <c r="P7" s="126">
        <v>175.25</v>
      </c>
      <c r="Q7" s="84"/>
      <c r="R7" s="84"/>
      <c r="S7" s="84"/>
      <c r="T7" s="84"/>
      <c r="U7" s="84"/>
      <c r="V7" s="84"/>
      <c r="W7" s="84"/>
      <c r="X7" s="84"/>
      <c r="Y7" s="84"/>
      <c r="Z7" s="84"/>
    </row>
    <row r="8" ht="12.75" customHeight="1">
      <c r="A8" s="123" t="s">
        <v>94</v>
      </c>
      <c r="B8" s="124">
        <v>0.0</v>
      </c>
      <c r="C8" s="125">
        <v>0.0</v>
      </c>
      <c r="D8" s="125">
        <v>0.0</v>
      </c>
      <c r="E8" s="125">
        <v>0.0</v>
      </c>
      <c r="F8" s="125">
        <v>0.0</v>
      </c>
      <c r="G8" s="125">
        <v>0.0</v>
      </c>
      <c r="H8" s="125">
        <v>50.0</v>
      </c>
      <c r="I8" s="125">
        <v>0.0</v>
      </c>
      <c r="J8" s="125">
        <v>0.0</v>
      </c>
      <c r="K8" s="125">
        <v>0.0</v>
      </c>
      <c r="L8" s="125">
        <v>0.0</v>
      </c>
      <c r="M8" s="125">
        <v>0.0</v>
      </c>
      <c r="N8" s="125">
        <v>0.0</v>
      </c>
      <c r="O8" s="125">
        <v>50.0</v>
      </c>
      <c r="P8" s="126">
        <v>50.0</v>
      </c>
      <c r="Q8" s="84"/>
      <c r="R8" s="84"/>
      <c r="S8" s="84"/>
      <c r="T8" s="84"/>
      <c r="U8" s="84"/>
      <c r="V8" s="84"/>
      <c r="W8" s="84"/>
      <c r="X8" s="84"/>
      <c r="Y8" s="84"/>
      <c r="Z8" s="84"/>
    </row>
    <row r="9" ht="12.75" customHeight="1">
      <c r="A9" s="118" t="s">
        <v>22</v>
      </c>
      <c r="B9" s="126">
        <v>4892.0</v>
      </c>
      <c r="C9" s="126">
        <v>1434.59</v>
      </c>
      <c r="D9" s="126">
        <v>453.0</v>
      </c>
      <c r="E9" s="126">
        <v>434.19</v>
      </c>
      <c r="F9" s="126">
        <v>604.32</v>
      </c>
      <c r="G9" s="126">
        <v>447.81</v>
      </c>
      <c r="H9" s="126">
        <v>178.3</v>
      </c>
      <c r="I9" s="126">
        <v>218.92</v>
      </c>
      <c r="J9" s="126">
        <v>192.2</v>
      </c>
      <c r="K9" s="126">
        <v>745.34</v>
      </c>
      <c r="L9" s="126">
        <v>206.55</v>
      </c>
      <c r="M9" s="126">
        <v>889.65</v>
      </c>
      <c r="N9" s="126">
        <v>216.54</v>
      </c>
      <c r="O9" s="126">
        <v>6021.41</v>
      </c>
      <c r="P9" s="126">
        <v>1129.41</v>
      </c>
      <c r="Q9" s="84"/>
      <c r="R9" s="84"/>
      <c r="S9" s="84"/>
      <c r="T9" s="84"/>
      <c r="U9" s="84"/>
      <c r="V9" s="84"/>
      <c r="W9" s="84"/>
      <c r="X9" s="84"/>
      <c r="Y9" s="84"/>
      <c r="Z9" s="84"/>
    </row>
    <row r="10" ht="12.75" customHeight="1">
      <c r="A10" s="127"/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ht="12.75" customHeight="1">
      <c r="A11" s="128" t="s">
        <v>23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ht="12.75" customHeight="1">
      <c r="A12" s="123" t="s">
        <v>24</v>
      </c>
      <c r="B12" s="124">
        <v>1100.0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>
        <v>1173.69</v>
      </c>
      <c r="O12" s="125">
        <v>1173.69</v>
      </c>
      <c r="P12" s="126">
        <v>-73.69</v>
      </c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ht="12.75" customHeight="1">
      <c r="A13" s="123" t="s">
        <v>25</v>
      </c>
      <c r="B13" s="124">
        <v>400.0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>
        <v>441.04</v>
      </c>
      <c r="M13" s="125"/>
      <c r="N13" s="125"/>
      <c r="O13" s="125">
        <v>441.04</v>
      </c>
      <c r="P13" s="126">
        <v>-41.04</v>
      </c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ht="12.75" customHeight="1">
      <c r="A14" s="123" t="s">
        <v>28</v>
      </c>
      <c r="B14" s="124">
        <v>300.0</v>
      </c>
      <c r="C14" s="125"/>
      <c r="D14" s="125"/>
      <c r="E14" s="125"/>
      <c r="F14" s="125"/>
      <c r="G14" s="125">
        <v>300.0</v>
      </c>
      <c r="H14" s="125"/>
      <c r="I14" s="125"/>
      <c r="J14" s="125"/>
      <c r="K14" s="125"/>
      <c r="L14" s="125"/>
      <c r="M14" s="125"/>
      <c r="N14" s="125"/>
      <c r="O14" s="125">
        <v>300.0</v>
      </c>
      <c r="P14" s="126">
        <v>0.0</v>
      </c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ht="12.75" customHeight="1">
      <c r="A15" s="123" t="s">
        <v>29</v>
      </c>
      <c r="B15" s="124">
        <v>300.0</v>
      </c>
      <c r="C15" s="125">
        <v>25.0</v>
      </c>
      <c r="D15" s="125">
        <v>25.0</v>
      </c>
      <c r="E15" s="125">
        <v>25.0</v>
      </c>
      <c r="F15" s="125">
        <v>25.0</v>
      </c>
      <c r="G15" s="125">
        <v>25.0</v>
      </c>
      <c r="H15" s="125">
        <v>25.0</v>
      </c>
      <c r="I15" s="125">
        <v>25.0</v>
      </c>
      <c r="J15" s="125">
        <v>25.0</v>
      </c>
      <c r="K15" s="125">
        <v>25.0</v>
      </c>
      <c r="L15" s="125">
        <v>25.0</v>
      </c>
      <c r="M15" s="125">
        <v>25.0</v>
      </c>
      <c r="N15" s="125">
        <v>25.0</v>
      </c>
      <c r="O15" s="125">
        <v>300.0</v>
      </c>
      <c r="P15" s="126">
        <v>0.0</v>
      </c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ht="12.75" customHeight="1">
      <c r="A16" s="123" t="s">
        <v>30</v>
      </c>
      <c r="B16" s="124">
        <v>250.0</v>
      </c>
      <c r="C16" s="125"/>
      <c r="D16" s="125">
        <v>250.0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>
        <v>250.0</v>
      </c>
      <c r="P16" s="126">
        <v>0.0</v>
      </c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ht="12.75" customHeight="1">
      <c r="A17" s="123" t="s">
        <v>31</v>
      </c>
      <c r="B17" s="124">
        <v>200.0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>
        <v>152.66</v>
      </c>
      <c r="N17" s="125"/>
      <c r="O17" s="125">
        <v>152.66</v>
      </c>
      <c r="P17" s="126">
        <v>47.34</v>
      </c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ht="12.75" customHeight="1">
      <c r="A18" s="123" t="s">
        <v>32</v>
      </c>
      <c r="B18" s="124">
        <v>76.0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>
        <v>82.0</v>
      </c>
      <c r="O18" s="125">
        <v>82.0</v>
      </c>
      <c r="P18" s="126">
        <v>-6.0</v>
      </c>
      <c r="Q18" s="84"/>
      <c r="R18" s="84"/>
      <c r="S18" s="84"/>
      <c r="T18" s="84"/>
      <c r="U18" s="84"/>
      <c r="V18" s="84"/>
      <c r="W18" s="84"/>
      <c r="X18" s="84"/>
      <c r="Y18" s="84"/>
      <c r="Z18" s="84"/>
    </row>
    <row r="19" ht="12.75" customHeight="1">
      <c r="A19" s="123" t="s">
        <v>33</v>
      </c>
      <c r="B19" s="124">
        <v>60.0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>
        <v>0.0</v>
      </c>
      <c r="P19" s="126">
        <v>60.0</v>
      </c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ht="12.75" customHeight="1">
      <c r="A20" s="123" t="s">
        <v>34</v>
      </c>
      <c r="B20" s="124">
        <v>50.0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>
        <v>0.0</v>
      </c>
      <c r="P20" s="126">
        <v>50.0</v>
      </c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ht="12.75" customHeight="1">
      <c r="A21" s="123" t="s">
        <v>35</v>
      </c>
      <c r="B21" s="124">
        <v>36.0</v>
      </c>
      <c r="C21" s="125"/>
      <c r="D21" s="125"/>
      <c r="E21" s="125">
        <v>107.82</v>
      </c>
      <c r="F21" s="125"/>
      <c r="G21" s="125"/>
      <c r="H21" s="125"/>
      <c r="I21" s="125"/>
      <c r="J21" s="125"/>
      <c r="K21" s="125"/>
      <c r="L21" s="125"/>
      <c r="M21" s="125"/>
      <c r="N21" s="125">
        <v>30.34</v>
      </c>
      <c r="O21" s="125">
        <v>138.16</v>
      </c>
      <c r="P21" s="126">
        <v>-102.16</v>
      </c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ht="12.75" customHeight="1">
      <c r="A22" s="131" t="s">
        <v>36</v>
      </c>
      <c r="B22" s="124">
        <v>640.0</v>
      </c>
      <c r="C22" s="125"/>
      <c r="D22" s="125"/>
      <c r="E22" s="125"/>
      <c r="F22" s="125"/>
      <c r="G22" s="125"/>
      <c r="H22" s="125">
        <v>320.52</v>
      </c>
      <c r="I22" s="125"/>
      <c r="J22" s="125"/>
      <c r="K22" s="125"/>
      <c r="L22" s="125">
        <v>342.11</v>
      </c>
      <c r="M22" s="125"/>
      <c r="N22" s="125"/>
      <c r="O22" s="125">
        <v>662.63</v>
      </c>
      <c r="P22" s="126">
        <v>-22.63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ht="12.75" customHeight="1">
      <c r="A23" s="131" t="s">
        <v>37</v>
      </c>
      <c r="B23" s="124">
        <v>420.0</v>
      </c>
      <c r="C23" s="125"/>
      <c r="D23" s="125"/>
      <c r="E23" s="125"/>
      <c r="F23" s="125"/>
      <c r="G23" s="125"/>
      <c r="H23" s="125"/>
      <c r="I23" s="125"/>
      <c r="J23" s="125">
        <v>181.45</v>
      </c>
      <c r="K23" s="125"/>
      <c r="L23" s="125"/>
      <c r="M23" s="125"/>
      <c r="N23" s="125"/>
      <c r="O23" s="125">
        <v>181.45</v>
      </c>
      <c r="P23" s="126">
        <v>238.55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ht="12.75" customHeight="1">
      <c r="A24" s="131" t="s">
        <v>38</v>
      </c>
      <c r="B24" s="124">
        <v>640.0</v>
      </c>
      <c r="C24" s="125"/>
      <c r="D24" s="125"/>
      <c r="E24" s="125"/>
      <c r="F24" s="125"/>
      <c r="G24" s="125"/>
      <c r="H24" s="125">
        <v>352.16</v>
      </c>
      <c r="I24" s="125"/>
      <c r="J24" s="125"/>
      <c r="K24" s="125"/>
      <c r="L24" s="125"/>
      <c r="M24" s="125"/>
      <c r="N24" s="125"/>
      <c r="O24" s="125">
        <v>352.16</v>
      </c>
      <c r="P24" s="126">
        <v>287.84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ht="12.75" customHeight="1">
      <c r="A25" s="131" t="s">
        <v>39</v>
      </c>
      <c r="B25" s="124">
        <v>420.0</v>
      </c>
      <c r="C25" s="125"/>
      <c r="D25" s="125">
        <v>231.16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>
        <v>231.16</v>
      </c>
      <c r="P25" s="126">
        <v>188.84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ht="12.75" customHeight="1">
      <c r="A26" s="138" t="s">
        <v>95</v>
      </c>
      <c r="B26" s="124"/>
      <c r="C26" s="125"/>
      <c r="D26" s="139">
        <v>600.0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39">
        <v>600.0</v>
      </c>
      <c r="P26" s="126">
        <v>-600.0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ht="12.75" customHeight="1">
      <c r="A27" s="138" t="s">
        <v>96</v>
      </c>
      <c r="B27" s="124"/>
      <c r="C27" s="125"/>
      <c r="D27" s="125"/>
      <c r="E27" s="125"/>
      <c r="F27" s="139">
        <v>552.6</v>
      </c>
      <c r="G27" s="125"/>
      <c r="H27" s="125"/>
      <c r="I27" s="125"/>
      <c r="J27" s="125"/>
      <c r="K27" s="125"/>
      <c r="L27" s="125"/>
      <c r="M27" s="125"/>
      <c r="N27" s="125"/>
      <c r="O27" s="139">
        <v>552.6</v>
      </c>
      <c r="P27" s="126">
        <v>-552.6</v>
      </c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ht="12.75" customHeight="1">
      <c r="A28" s="138" t="s">
        <v>97</v>
      </c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39">
        <v>94.48</v>
      </c>
      <c r="O28" s="139">
        <v>94.48</v>
      </c>
      <c r="P28" s="126">
        <v>-94.48</v>
      </c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ht="12.75" customHeight="1">
      <c r="A29" s="128" t="s">
        <v>43</v>
      </c>
      <c r="B29" s="130">
        <v>4892.0</v>
      </c>
      <c r="C29" s="130">
        <v>25.0</v>
      </c>
      <c r="D29" s="130">
        <v>1106.16</v>
      </c>
      <c r="E29" s="130">
        <v>132.82</v>
      </c>
      <c r="F29" s="130">
        <v>577.6</v>
      </c>
      <c r="G29" s="130">
        <v>325.0</v>
      </c>
      <c r="H29" s="130">
        <v>697.68</v>
      </c>
      <c r="I29" s="130">
        <v>25.0</v>
      </c>
      <c r="J29" s="130">
        <v>206.45</v>
      </c>
      <c r="K29" s="130">
        <v>25.0</v>
      </c>
      <c r="L29" s="130">
        <v>808.15</v>
      </c>
      <c r="M29" s="130">
        <v>177.66</v>
      </c>
      <c r="N29" s="130">
        <v>1405.51</v>
      </c>
      <c r="O29" s="130">
        <v>5512.03</v>
      </c>
      <c r="P29" s="130">
        <v>-620.03</v>
      </c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ht="12.75" customHeight="1">
      <c r="A30" s="132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33"/>
      <c r="P30" s="13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ht="12.75" customHeight="1">
      <c r="A31" s="123" t="s">
        <v>44</v>
      </c>
      <c r="B31" s="135"/>
      <c r="C31" s="125">
        <v>2813.44</v>
      </c>
      <c r="D31" s="125">
        <v>4223.03</v>
      </c>
      <c r="E31" s="125">
        <v>3569.87</v>
      </c>
      <c r="F31" s="125">
        <v>3871.24</v>
      </c>
      <c r="G31" s="125">
        <v>3897.96</v>
      </c>
      <c r="H31" s="125">
        <v>4020.77</v>
      </c>
      <c r="I31" s="125">
        <v>3501.39</v>
      </c>
      <c r="J31" s="125">
        <v>3695.31</v>
      </c>
      <c r="K31" s="125">
        <v>3681.06</v>
      </c>
      <c r="L31" s="125">
        <v>4401.4</v>
      </c>
      <c r="M31" s="125">
        <v>3799.8</v>
      </c>
      <c r="N31" s="125">
        <v>4511.79</v>
      </c>
      <c r="O31" s="133"/>
      <c r="P31" s="133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ht="12.75" customHeight="1">
      <c r="A32" s="123" t="s">
        <v>45</v>
      </c>
      <c r="B32" s="135"/>
      <c r="C32" s="125">
        <v>1434.59</v>
      </c>
      <c r="D32" s="125">
        <v>453.0</v>
      </c>
      <c r="E32" s="125">
        <v>434.19</v>
      </c>
      <c r="F32" s="125">
        <v>604.32</v>
      </c>
      <c r="G32" s="125">
        <v>447.81</v>
      </c>
      <c r="H32" s="125">
        <v>178.3</v>
      </c>
      <c r="I32" s="125">
        <v>218.92</v>
      </c>
      <c r="J32" s="125">
        <v>192.2</v>
      </c>
      <c r="K32" s="125">
        <v>745.34</v>
      </c>
      <c r="L32" s="125">
        <v>206.55</v>
      </c>
      <c r="M32" s="125">
        <v>889.65</v>
      </c>
      <c r="N32" s="125">
        <v>216.54</v>
      </c>
      <c r="O32" s="133"/>
      <c r="P32" s="133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ht="12.75" customHeight="1">
      <c r="A33" s="123" t="s">
        <v>46</v>
      </c>
      <c r="B33" s="135"/>
      <c r="C33" s="125">
        <v>25.0</v>
      </c>
      <c r="D33" s="125">
        <v>1106.16</v>
      </c>
      <c r="E33" s="125">
        <v>132.82</v>
      </c>
      <c r="F33" s="125">
        <v>577.6</v>
      </c>
      <c r="G33" s="125">
        <v>325.0</v>
      </c>
      <c r="H33" s="125">
        <v>697.68</v>
      </c>
      <c r="I33" s="125">
        <v>25.0</v>
      </c>
      <c r="J33" s="125">
        <v>206.45</v>
      </c>
      <c r="K33" s="125">
        <v>25.0</v>
      </c>
      <c r="L33" s="125">
        <v>808.15</v>
      </c>
      <c r="M33" s="125">
        <v>177.66</v>
      </c>
      <c r="N33" s="125">
        <v>1405.51</v>
      </c>
      <c r="O33" s="134"/>
      <c r="P33" s="133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ht="12.75" customHeight="1">
      <c r="A34" s="123" t="s">
        <v>47</v>
      </c>
      <c r="B34" s="135"/>
      <c r="C34" s="125">
        <v>4223.03</v>
      </c>
      <c r="D34" s="125">
        <v>3569.87</v>
      </c>
      <c r="E34" s="125">
        <v>3871.24</v>
      </c>
      <c r="F34" s="125">
        <v>3897.96</v>
      </c>
      <c r="G34" s="125">
        <v>4020.77</v>
      </c>
      <c r="H34" s="125">
        <v>3501.39</v>
      </c>
      <c r="I34" s="125">
        <v>3695.31</v>
      </c>
      <c r="J34" s="125">
        <v>3681.06</v>
      </c>
      <c r="K34" s="125">
        <v>4401.4</v>
      </c>
      <c r="L34" s="125">
        <v>3799.8</v>
      </c>
      <c r="M34" s="125">
        <v>4511.79</v>
      </c>
      <c r="N34" s="125">
        <v>3322.82</v>
      </c>
      <c r="O34" s="133"/>
      <c r="P34" s="13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ht="12.75" customHeight="1">
      <c r="A35" s="123" t="s">
        <v>48</v>
      </c>
      <c r="B35" s="136">
        <v>1000.0</v>
      </c>
      <c r="C35" s="137">
        <v>1000.0</v>
      </c>
      <c r="D35" s="137">
        <v>1000.0</v>
      </c>
      <c r="E35" s="137">
        <v>1000.0</v>
      </c>
      <c r="F35" s="137">
        <v>1000.0</v>
      </c>
      <c r="G35" s="137">
        <v>1000.0</v>
      </c>
      <c r="H35" s="137">
        <v>1000.0</v>
      </c>
      <c r="I35" s="137">
        <v>1000.0</v>
      </c>
      <c r="J35" s="137">
        <v>1000.0</v>
      </c>
      <c r="K35" s="137">
        <v>1000.0</v>
      </c>
      <c r="L35" s="137">
        <v>1000.0</v>
      </c>
      <c r="M35" s="137">
        <v>1000.0</v>
      </c>
      <c r="N35" s="137">
        <v>1000.0</v>
      </c>
      <c r="O35" s="133"/>
      <c r="P35" s="133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ht="12.75" customHeight="1">
      <c r="A36" s="123" t="s">
        <v>49</v>
      </c>
      <c r="B36" s="135"/>
      <c r="C36" s="125">
        <v>3223.03</v>
      </c>
      <c r="D36" s="125">
        <v>2569.87</v>
      </c>
      <c r="E36" s="125">
        <v>2871.24</v>
      </c>
      <c r="F36" s="125">
        <v>2897.96</v>
      </c>
      <c r="G36" s="125">
        <v>3020.77</v>
      </c>
      <c r="H36" s="125">
        <v>2501.39</v>
      </c>
      <c r="I36" s="125">
        <v>2695.31</v>
      </c>
      <c r="J36" s="125">
        <v>2681.06</v>
      </c>
      <c r="K36" s="125">
        <v>3401.4</v>
      </c>
      <c r="L36" s="125">
        <v>2799.8</v>
      </c>
      <c r="M36" s="125">
        <v>3511.79</v>
      </c>
      <c r="N36" s="125">
        <v>2353.16</v>
      </c>
      <c r="O36" s="133"/>
      <c r="P36" s="133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ht="12.75" customHeight="1">
      <c r="A37" s="113" t="s">
        <v>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ht="12.75" customHeight="1">
      <c r="A38" s="140" t="s">
        <v>98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ht="12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ht="12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ht="12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ht="12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ht="12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ht="12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ht="12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ht="12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ht="12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ht="12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ht="12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ht="12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ht="12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ht="12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ht="12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ht="12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ht="12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ht="12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ht="12.7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ht="12.7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ht="12.7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ht="12.7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ht="12.7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ht="12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ht="12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ht="12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ht="12.7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</row>
    <row r="66" ht="12.7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</row>
    <row r="67" ht="12.7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ht="12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ht="12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ht="12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ht="12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ht="12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ht="12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ht="12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ht="12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ht="12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ht="12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ht="12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ht="12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</row>
    <row r="80" ht="12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</row>
    <row r="81" ht="12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ht="12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</row>
    <row r="83" ht="12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</row>
    <row r="84" ht="12.7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ht="12.7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ht="12.7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</row>
    <row r="87" ht="12.7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ht="12.7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ht="12.7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ht="12.7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ht="12.7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ht="12.7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ht="12.7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ht="12.7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ht="12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ht="12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ht="12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ht="12.7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ht="12.7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ht="12.7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ht="12.7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ht="12.7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ht="12.7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ht="12.7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ht="12.7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ht="12.7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ht="12.7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ht="12.7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ht="12.7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ht="12.7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ht="12.7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ht="12.7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ht="12.7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ht="12.7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ht="12.7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ht="12.7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ht="12.7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ht="12.7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ht="12.7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ht="12.7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ht="12.7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ht="12.7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ht="12.7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ht="12.7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ht="12.7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ht="12.7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ht="12.7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ht="12.7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ht="12.75" customHeight="1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ht="12.75" customHeight="1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ht="12.75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ht="12.75" customHeight="1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ht="12.75" customHeight="1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ht="12.7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ht="12.75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ht="12.75" customHeight="1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ht="12.75" customHeight="1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ht="12.75" customHeight="1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ht="12.75" customHeight="1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ht="12.75" customHeight="1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ht="12.75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ht="12.75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ht="12.75" customHeight="1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ht="12.7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ht="12.75" customHeight="1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ht="12.75" customHeight="1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ht="12.7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ht="12.75" customHeight="1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ht="12.75" customHeight="1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ht="12.75" customHeight="1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ht="12.75" customHeight="1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ht="12.75" customHeight="1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ht="12.75" customHeight="1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ht="12.75" customHeight="1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ht="12.75" customHeight="1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ht="12.75" customHeight="1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ht="12.75" customHeight="1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ht="12.75" customHeight="1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ht="12.75" customHeight="1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ht="12.75" customHeight="1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ht="12.75" customHeight="1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ht="12.75" customHeight="1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ht="12.75" customHeight="1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ht="12.75" customHeight="1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ht="12.75" customHeight="1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ht="12.75" customHeight="1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ht="12.75" customHeight="1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ht="12.75" customHeight="1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ht="12.75" customHeight="1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ht="12.75" customHeight="1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ht="12.75" customHeight="1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ht="12.75" customHeight="1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ht="12.75" customHeight="1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ht="12.75" customHeight="1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ht="12.75" customHeight="1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ht="12.75" customHeight="1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ht="12.75" customHeight="1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ht="12.75" customHeight="1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ht="12.75" customHeight="1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ht="12.75" customHeight="1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ht="12.75" customHeight="1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ht="12.75" customHeight="1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ht="12.75" customHeight="1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ht="12.75" customHeight="1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ht="12.75" customHeight="1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ht="12.75" customHeight="1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ht="12.75" customHeight="1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ht="12.75" customHeight="1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ht="12.75" customHeight="1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ht="12.75" customHeight="1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ht="12.75" customHeight="1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ht="12.75" customHeight="1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ht="12.75" customHeight="1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ht="12.75" customHeight="1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ht="12.75" customHeight="1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ht="12.75" customHeight="1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ht="12.75" customHeight="1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ht="12.75" customHeight="1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ht="12.75" customHeight="1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ht="12.75" customHeight="1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ht="12.75" customHeight="1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ht="12.75" customHeight="1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ht="12.75" customHeight="1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ht="12.75" customHeight="1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ht="12.75" customHeight="1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ht="12.75" customHeight="1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ht="12.75" customHeight="1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ht="12.75" customHeight="1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ht="12.75" customHeight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ht="12.75" customHeight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ht="12.75" customHeight="1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ht="12.75" customHeight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ht="12.75" customHeight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ht="12.75" customHeight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ht="12.75" customHeight="1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ht="12.75" customHeight="1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ht="12.75" customHeight="1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ht="12.75" customHeight="1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ht="12.75" customHeight="1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ht="12.75" customHeight="1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ht="12.75" customHeight="1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ht="12.75" customHeight="1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ht="12.75" customHeight="1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ht="12.75" customHeight="1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ht="12.75" customHeight="1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ht="12.75" customHeight="1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</row>
    <row r="227" ht="12.75" customHeight="1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</row>
    <row r="228" ht="12.75" customHeight="1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</row>
    <row r="229" ht="12.75" customHeight="1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ht="12.75" customHeight="1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</row>
    <row r="231" ht="12.75" customHeight="1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</row>
    <row r="232" ht="12.75" customHeight="1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</row>
    <row r="233" ht="12.75" customHeight="1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ht="12.75" customHeight="1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</row>
    <row r="235" ht="12.75" customHeight="1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</row>
    <row r="236" ht="12.75" customHeight="1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</row>
    <row r="237" ht="12.75" customHeight="1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</row>
    <row r="238" ht="12.75" customHeight="1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</row>
    <row r="239" ht="12.75" customHeight="1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</row>
    <row r="240" ht="12.75" customHeight="1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</row>
    <row r="241" ht="12.75" customHeight="1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</row>
    <row r="242" ht="12.75" customHeight="1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</row>
    <row r="243" ht="12.75" customHeight="1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ht="12.75" customHeight="1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</row>
    <row r="245" ht="12.75" customHeight="1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</row>
    <row r="246" ht="12.75" customHeight="1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</row>
    <row r="247" ht="12.75" customHeight="1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</row>
    <row r="248" ht="12.75" customHeight="1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</row>
    <row r="249" ht="12.75" customHeight="1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</row>
    <row r="250" ht="12.75" customHeight="1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</row>
    <row r="251" ht="12.75" customHeight="1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</row>
    <row r="252" ht="12.75" customHeight="1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</row>
    <row r="253" ht="12.75" customHeight="1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</row>
    <row r="254" ht="12.75" customHeight="1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</row>
    <row r="255" ht="12.75" customHeight="1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</row>
    <row r="256" ht="12.75" customHeight="1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</row>
    <row r="257" ht="12.75" customHeight="1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</row>
    <row r="258" ht="12.75" customHeight="1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</row>
    <row r="259" ht="12.75" customHeight="1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</row>
    <row r="260" ht="12.75" customHeight="1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</row>
    <row r="261" ht="12.75" customHeight="1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</row>
    <row r="262" ht="12.75" customHeight="1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</row>
    <row r="263" ht="12.75" customHeight="1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</row>
    <row r="264" ht="12.75" customHeight="1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</row>
    <row r="265" ht="12.75" customHeight="1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</row>
    <row r="266" ht="12.75" customHeight="1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</row>
    <row r="267" ht="12.75" customHeight="1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</row>
    <row r="268" ht="12.75" customHeight="1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</row>
    <row r="269" ht="12.75" customHeight="1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</row>
    <row r="270" ht="12.75" customHeight="1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</row>
    <row r="271" ht="12.75" customHeight="1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</row>
    <row r="272" ht="12.75" customHeight="1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</row>
    <row r="273" ht="12.75" customHeight="1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</row>
    <row r="274" ht="12.75" customHeight="1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</row>
    <row r="275" ht="12.75" customHeight="1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</row>
    <row r="276" ht="12.75" customHeight="1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</row>
    <row r="277" ht="12.75" customHeight="1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</row>
    <row r="278" ht="12.75" customHeight="1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</row>
    <row r="279" ht="12.75" customHeight="1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</row>
    <row r="280" ht="12.75" customHeight="1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</row>
    <row r="281" ht="12.75" customHeight="1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</row>
    <row r="282" ht="12.75" customHeight="1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</row>
    <row r="283" ht="12.75" customHeight="1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</row>
    <row r="284" ht="12.75" customHeight="1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</row>
    <row r="285" ht="12.75" customHeight="1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</row>
    <row r="286" ht="12.75" customHeight="1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</row>
    <row r="287" ht="12.75" customHeight="1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</row>
    <row r="288" ht="12.75" customHeight="1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</row>
    <row r="289" ht="12.75" customHeight="1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</row>
    <row r="290" ht="12.75" customHeight="1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</row>
    <row r="291" ht="12.75" customHeight="1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</row>
    <row r="292" ht="12.75" customHeight="1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</row>
    <row r="293" ht="12.75" customHeight="1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</row>
    <row r="294" ht="12.75" customHeight="1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</row>
    <row r="295" ht="12.75" customHeight="1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</row>
    <row r="296" ht="12.75" customHeight="1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</row>
    <row r="297" ht="12.75" customHeight="1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</row>
    <row r="298" ht="12.75" customHeight="1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</row>
    <row r="299" ht="12.75" customHeight="1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</row>
    <row r="300" ht="12.75" customHeight="1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</row>
    <row r="301" ht="12.75" customHeight="1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</row>
    <row r="302" ht="12.75" customHeight="1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</row>
    <row r="303" ht="12.75" customHeight="1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</row>
    <row r="304" ht="12.75" customHeight="1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</row>
    <row r="305" ht="12.75" customHeight="1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</row>
    <row r="306" ht="12.75" customHeight="1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</row>
    <row r="307" ht="12.75" customHeight="1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</row>
    <row r="308" ht="12.75" customHeight="1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</row>
    <row r="309" ht="12.75" customHeight="1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</row>
    <row r="310" ht="12.75" customHeight="1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</row>
    <row r="311" ht="12.75" customHeight="1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</row>
    <row r="312" ht="12.75" customHeight="1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</row>
    <row r="313" ht="12.75" customHeight="1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</row>
    <row r="314" ht="12.75" customHeight="1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</row>
    <row r="315" ht="12.75" customHeight="1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</row>
    <row r="316" ht="12.75" customHeight="1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</row>
    <row r="317" ht="12.75" customHeight="1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</row>
    <row r="318" ht="12.75" customHeight="1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</row>
    <row r="319" ht="12.75" customHeight="1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</row>
    <row r="320" ht="12.75" customHeight="1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</row>
    <row r="321" ht="12.75" customHeight="1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</row>
    <row r="322" ht="12.75" customHeight="1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</row>
    <row r="323" ht="12.75" customHeight="1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</row>
    <row r="324" ht="12.75" customHeight="1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</row>
    <row r="325" ht="12.75" customHeight="1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</row>
    <row r="326" ht="12.75" customHeight="1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</row>
    <row r="327" ht="12.75" customHeight="1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</row>
    <row r="328" ht="12.75" customHeight="1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</row>
    <row r="329" ht="12.75" customHeight="1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</row>
    <row r="330" ht="12.75" customHeight="1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</row>
    <row r="331" ht="12.75" customHeight="1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</row>
    <row r="332" ht="12.75" customHeight="1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</row>
    <row r="333" ht="12.75" customHeight="1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</row>
    <row r="334" ht="12.75" customHeight="1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</row>
    <row r="335" ht="12.75" customHeight="1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</row>
    <row r="336" ht="12.75" customHeight="1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</row>
    <row r="337" ht="12.75" customHeight="1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</row>
    <row r="338" ht="12.75" customHeight="1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</row>
    <row r="339" ht="12.75" customHeight="1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</row>
    <row r="340" ht="12.75" customHeight="1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</row>
    <row r="341" ht="12.75" customHeight="1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</row>
    <row r="342" ht="12.75" customHeight="1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</row>
    <row r="343" ht="12.75" customHeight="1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</row>
    <row r="344" ht="12.75" customHeight="1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</row>
    <row r="345" ht="12.75" customHeight="1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</row>
    <row r="346" ht="12.75" customHeight="1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</row>
    <row r="347" ht="12.75" customHeight="1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</row>
    <row r="348" ht="12.75" customHeight="1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</row>
    <row r="349" ht="12.75" customHeight="1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</row>
    <row r="350" ht="12.75" customHeight="1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</row>
    <row r="351" ht="12.75" customHeight="1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</row>
    <row r="352" ht="12.75" customHeight="1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</row>
    <row r="353" ht="12.75" customHeight="1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</row>
    <row r="354" ht="12.75" customHeight="1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</row>
    <row r="355" ht="12.75" customHeight="1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</row>
    <row r="356" ht="12.75" customHeight="1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</row>
    <row r="357" ht="12.75" customHeight="1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</row>
    <row r="358" ht="12.75" customHeight="1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</row>
    <row r="359" ht="12.75" customHeight="1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</row>
    <row r="360" ht="12.75" customHeight="1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</row>
    <row r="361" ht="12.75" customHeight="1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</row>
    <row r="362" ht="12.75" customHeight="1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</row>
    <row r="363" ht="12.75" customHeight="1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</row>
    <row r="364" ht="12.75" customHeight="1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</row>
    <row r="365" ht="12.75" customHeight="1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</row>
    <row r="366" ht="12.75" customHeight="1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</row>
    <row r="367" ht="12.75" customHeight="1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</row>
    <row r="368" ht="12.75" customHeight="1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</row>
    <row r="369" ht="12.75" customHeight="1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</row>
    <row r="370" ht="12.75" customHeight="1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</row>
    <row r="371" ht="12.75" customHeight="1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</row>
    <row r="372" ht="12.75" customHeight="1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</row>
    <row r="373" ht="12.75" customHeight="1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</row>
    <row r="374" ht="12.75" customHeight="1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</row>
    <row r="375" ht="12.75" customHeight="1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</row>
    <row r="376" ht="12.75" customHeight="1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</row>
    <row r="377" ht="12.75" customHeight="1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</row>
    <row r="378" ht="12.75" customHeight="1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</row>
    <row r="379" ht="12.75" customHeight="1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</row>
    <row r="380" ht="12.75" customHeight="1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</row>
    <row r="381" ht="12.75" customHeight="1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</row>
    <row r="382" ht="12.7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</row>
    <row r="383" ht="12.75" customHeight="1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</row>
    <row r="384" ht="12.75" customHeight="1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</row>
    <row r="385" ht="12.75" customHeight="1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</row>
    <row r="386" ht="12.75" customHeight="1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</row>
    <row r="387" ht="12.75" customHeight="1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</row>
    <row r="388" ht="12.75" customHeight="1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</row>
    <row r="389" ht="12.75" customHeight="1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</row>
    <row r="390" ht="12.75" customHeight="1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</row>
    <row r="391" ht="12.75" customHeight="1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</row>
    <row r="392" ht="12.75" customHeight="1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</row>
    <row r="393" ht="12.75" customHeight="1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</row>
    <row r="394" ht="12.75" customHeight="1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</row>
    <row r="395" ht="12.75" customHeight="1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</row>
    <row r="396" ht="12.75" customHeight="1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</row>
    <row r="397" ht="12.75" customHeight="1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</row>
    <row r="398" ht="12.75" customHeight="1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</row>
    <row r="399" ht="12.75" customHeight="1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</row>
    <row r="400" ht="12.75" customHeight="1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</row>
    <row r="401" ht="12.75" customHeight="1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</row>
    <row r="402" ht="12.75" customHeight="1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</row>
    <row r="403" ht="12.75" customHeight="1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</row>
    <row r="404" ht="12.75" customHeight="1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</row>
    <row r="405" ht="12.75" customHeight="1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</row>
    <row r="406" ht="12.75" customHeight="1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</row>
    <row r="407" ht="12.75" customHeight="1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</row>
    <row r="408" ht="12.75" customHeight="1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</row>
    <row r="409" ht="12.75" customHeight="1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</row>
    <row r="410" ht="12.75" customHeight="1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</row>
    <row r="411" ht="12.75" customHeight="1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</row>
    <row r="412" ht="12.75" customHeight="1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</row>
    <row r="413" ht="12.75" customHeight="1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</row>
    <row r="414" ht="12.75" customHeight="1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</row>
    <row r="415" ht="12.75" customHeight="1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</row>
    <row r="416" ht="12.75" customHeight="1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</row>
    <row r="417" ht="12.75" customHeight="1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</row>
    <row r="418" ht="12.75" customHeight="1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</row>
    <row r="419" ht="12.75" customHeight="1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</row>
    <row r="420" ht="12.75" customHeight="1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</row>
    <row r="421" ht="12.75" customHeight="1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</row>
    <row r="422" ht="12.75" customHeight="1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</row>
    <row r="423" ht="12.75" customHeight="1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</row>
    <row r="424" ht="12.75" customHeight="1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</row>
    <row r="425" ht="12.75" customHeight="1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</row>
    <row r="426" ht="12.75" customHeight="1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</row>
    <row r="427" ht="12.75" customHeight="1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</row>
    <row r="428" ht="12.75" customHeight="1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</row>
    <row r="429" ht="12.75" customHeight="1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</row>
    <row r="430" ht="12.75" customHeight="1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</row>
    <row r="431" ht="12.75" customHeight="1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</row>
    <row r="432" ht="12.75" customHeight="1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</row>
    <row r="433" ht="12.75" customHeight="1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</row>
    <row r="434" ht="12.75" customHeight="1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</row>
    <row r="435" ht="12.75" customHeight="1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</row>
    <row r="436" ht="12.75" customHeight="1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</row>
    <row r="437" ht="12.75" customHeight="1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</row>
    <row r="438" ht="12.75" customHeight="1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</row>
    <row r="439" ht="12.75" customHeight="1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</row>
    <row r="440" ht="12.75" customHeight="1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</row>
    <row r="441" ht="12.75" customHeight="1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</row>
    <row r="442" ht="12.75" customHeight="1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</row>
    <row r="443" ht="12.75" customHeight="1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</row>
    <row r="444" ht="12.75" customHeight="1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</row>
    <row r="445" ht="12.75" customHeight="1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</row>
    <row r="446" ht="12.75" customHeight="1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</row>
    <row r="447" ht="12.75" customHeight="1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</row>
    <row r="448" ht="12.75" customHeight="1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</row>
    <row r="449" ht="12.75" customHeight="1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</row>
    <row r="450" ht="12.75" customHeight="1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</row>
    <row r="451" ht="12.75" customHeight="1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</row>
    <row r="452" ht="12.75" customHeight="1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</row>
    <row r="453" ht="12.75" customHeight="1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</row>
    <row r="454" ht="12.75" customHeight="1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</row>
    <row r="455" ht="12.75" customHeight="1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</row>
    <row r="456" ht="12.75" customHeight="1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</row>
    <row r="457" ht="12.75" customHeight="1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</row>
    <row r="458" ht="12.75" customHeight="1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</row>
    <row r="459" ht="12.75" customHeight="1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</row>
    <row r="460" ht="12.75" customHeight="1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</row>
    <row r="461" ht="12.75" customHeight="1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</row>
    <row r="462" ht="12.75" customHeight="1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</row>
    <row r="463" ht="12.75" customHeight="1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</row>
    <row r="464" ht="12.75" customHeight="1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</row>
    <row r="465" ht="12.75" customHeight="1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</row>
    <row r="466" ht="12.75" customHeight="1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</row>
    <row r="467" ht="12.75" customHeight="1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</row>
    <row r="468" ht="12.75" customHeight="1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</row>
    <row r="469" ht="12.75" customHeight="1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</row>
    <row r="470" ht="12.75" customHeight="1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</row>
    <row r="471" ht="12.75" customHeight="1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</row>
    <row r="472" ht="12.75" customHeight="1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</row>
    <row r="473" ht="12.75" customHeight="1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</row>
    <row r="474" ht="12.75" customHeight="1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</row>
    <row r="475" ht="12.75" customHeight="1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</row>
    <row r="476" ht="12.75" customHeight="1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</row>
    <row r="477" ht="12.75" customHeight="1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</row>
    <row r="478" ht="12.75" customHeight="1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</row>
    <row r="479" ht="12.75" customHeight="1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</row>
    <row r="480" ht="12.75" customHeight="1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</row>
    <row r="481" ht="12.75" customHeight="1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</row>
    <row r="482" ht="12.75" customHeight="1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</row>
    <row r="483" ht="12.75" customHeight="1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</row>
    <row r="484" ht="12.75" customHeight="1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</row>
    <row r="485" ht="12.75" customHeight="1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</row>
    <row r="486" ht="12.75" customHeight="1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</row>
    <row r="487" ht="12.75" customHeight="1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</row>
    <row r="488" ht="12.75" customHeight="1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</row>
    <row r="489" ht="12.75" customHeight="1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</row>
    <row r="490" ht="12.75" customHeight="1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</row>
    <row r="491" ht="12.75" customHeight="1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</row>
    <row r="492" ht="12.75" customHeight="1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</row>
    <row r="493" ht="12.75" customHeight="1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</row>
    <row r="494" ht="12.75" customHeight="1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</row>
    <row r="495" ht="12.75" customHeight="1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</row>
    <row r="496" ht="12.75" customHeight="1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</row>
    <row r="497" ht="12.75" customHeight="1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</row>
    <row r="498" ht="12.75" customHeight="1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</row>
    <row r="499" ht="12.75" customHeight="1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</row>
    <row r="500" ht="12.75" customHeight="1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</row>
    <row r="501" ht="12.75" customHeight="1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</row>
    <row r="502" ht="12.75" customHeight="1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</row>
    <row r="503" ht="12.75" customHeight="1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</row>
    <row r="504" ht="12.75" customHeight="1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</row>
    <row r="505" ht="12.75" customHeight="1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</row>
    <row r="506" ht="12.75" customHeight="1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</row>
    <row r="507" ht="12.75" customHeight="1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</row>
    <row r="508" ht="12.75" customHeight="1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</row>
    <row r="509" ht="12.75" customHeight="1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</row>
    <row r="510" ht="12.75" customHeight="1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</row>
    <row r="511" ht="12.75" customHeight="1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</row>
    <row r="512" ht="12.75" customHeight="1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</row>
    <row r="513" ht="12.75" customHeight="1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</row>
    <row r="514" ht="12.75" customHeight="1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</row>
    <row r="515" ht="12.75" customHeight="1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</row>
    <row r="516" ht="12.75" customHeight="1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</row>
    <row r="517" ht="12.75" customHeight="1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</row>
    <row r="518" ht="12.75" customHeight="1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</row>
    <row r="519" ht="12.75" customHeight="1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</row>
    <row r="520" ht="12.75" customHeight="1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</row>
    <row r="521" ht="12.75" customHeight="1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</row>
    <row r="522" ht="12.75" customHeight="1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</row>
    <row r="523" ht="12.75" customHeight="1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</row>
    <row r="524" ht="12.75" customHeight="1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</row>
    <row r="525" ht="12.75" customHeight="1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</row>
    <row r="526" ht="12.75" customHeight="1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</row>
    <row r="527" ht="12.75" customHeight="1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</row>
    <row r="528" ht="12.75" customHeight="1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</row>
    <row r="529" ht="12.75" customHeight="1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</row>
    <row r="530" ht="12.75" customHeight="1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</row>
    <row r="531" ht="12.75" customHeight="1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</row>
    <row r="532" ht="12.75" customHeight="1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</row>
    <row r="533" ht="12.75" customHeight="1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</row>
    <row r="534" ht="12.75" customHeight="1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</row>
    <row r="535" ht="12.75" customHeight="1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</row>
    <row r="536" ht="12.75" customHeight="1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</row>
    <row r="537" ht="12.75" customHeight="1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</row>
    <row r="538" ht="12.75" customHeight="1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</row>
    <row r="539" ht="12.75" customHeight="1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</row>
    <row r="540" ht="12.75" customHeight="1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</row>
    <row r="541" ht="12.75" customHeight="1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</row>
    <row r="542" ht="12.75" customHeight="1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</row>
    <row r="543" ht="12.75" customHeight="1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</row>
    <row r="544" ht="12.75" customHeight="1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</row>
    <row r="545" ht="12.75" customHeight="1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</row>
    <row r="546" ht="12.75" customHeight="1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</row>
    <row r="547" ht="12.75" customHeight="1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</row>
    <row r="548" ht="12.75" customHeight="1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</row>
    <row r="549" ht="12.75" customHeight="1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</row>
    <row r="550" ht="12.75" customHeight="1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</row>
    <row r="551" ht="12.75" customHeight="1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</row>
    <row r="552" ht="12.75" customHeight="1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</row>
    <row r="553" ht="12.75" customHeight="1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</row>
    <row r="554" ht="12.75" customHeight="1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</row>
    <row r="555" ht="12.75" customHeight="1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</row>
    <row r="556" ht="12.75" customHeight="1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</row>
    <row r="557" ht="12.75" customHeight="1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</row>
    <row r="558" ht="12.75" customHeight="1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</row>
    <row r="559" ht="12.75" customHeight="1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</row>
    <row r="560" ht="12.75" customHeight="1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</row>
    <row r="561" ht="12.75" customHeight="1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</row>
    <row r="562" ht="12.75" customHeight="1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</row>
    <row r="563" ht="12.75" customHeight="1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</row>
    <row r="564" ht="12.75" customHeight="1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</row>
    <row r="565" ht="12.75" customHeight="1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</row>
    <row r="566" ht="12.75" customHeight="1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</row>
    <row r="567" ht="12.75" customHeight="1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</row>
    <row r="568" ht="12.75" customHeight="1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</row>
    <row r="569" ht="12.75" customHeight="1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</row>
    <row r="570" ht="12.75" customHeight="1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</row>
    <row r="571" ht="12.75" customHeight="1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</row>
    <row r="572" ht="12.75" customHeight="1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</row>
    <row r="573" ht="12.75" customHeight="1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</row>
    <row r="574" ht="12.75" customHeight="1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</row>
    <row r="575" ht="12.75" customHeight="1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</row>
    <row r="576" ht="12.75" customHeight="1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</row>
    <row r="577" ht="12.75" customHeight="1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</row>
    <row r="578" ht="12.75" customHeight="1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</row>
    <row r="579" ht="12.75" customHeight="1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</row>
    <row r="580" ht="12.75" customHeight="1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</row>
    <row r="581" ht="12.75" customHeight="1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</row>
    <row r="582" ht="12.75" customHeight="1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</row>
    <row r="583" ht="12.75" customHeight="1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</row>
    <row r="584" ht="12.75" customHeight="1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</row>
    <row r="585" ht="12.75" customHeight="1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</row>
    <row r="586" ht="12.75" customHeight="1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</row>
    <row r="587" ht="12.75" customHeight="1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</row>
    <row r="588" ht="12.75" customHeight="1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</row>
    <row r="589" ht="12.75" customHeight="1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</row>
    <row r="590" ht="12.75" customHeight="1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</row>
    <row r="591" ht="12.75" customHeight="1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</row>
    <row r="592" ht="12.75" customHeight="1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</row>
    <row r="593" ht="12.75" customHeight="1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</row>
    <row r="594" ht="12.75" customHeight="1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</row>
    <row r="595" ht="12.75" customHeight="1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</row>
    <row r="596" ht="12.75" customHeight="1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</row>
    <row r="597" ht="12.75" customHeight="1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</row>
    <row r="598" ht="12.75" customHeight="1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</row>
    <row r="599" ht="12.75" customHeight="1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</row>
    <row r="600" ht="12.75" customHeight="1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</row>
    <row r="601" ht="12.75" customHeight="1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</row>
    <row r="602" ht="12.75" customHeight="1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</row>
    <row r="603" ht="12.75" customHeight="1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</row>
    <row r="604" ht="12.75" customHeight="1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</row>
    <row r="605" ht="12.75" customHeight="1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</row>
    <row r="606" ht="12.75" customHeight="1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</row>
    <row r="607" ht="12.75" customHeight="1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</row>
    <row r="608" ht="12.75" customHeight="1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</row>
    <row r="609" ht="12.75" customHeight="1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</row>
    <row r="610" ht="12.75" customHeight="1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</row>
    <row r="611" ht="12.75" customHeight="1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</row>
    <row r="612" ht="12.75" customHeight="1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</row>
    <row r="613" ht="12.75" customHeight="1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</row>
    <row r="614" ht="12.75" customHeight="1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</row>
    <row r="615" ht="12.75" customHeight="1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</row>
    <row r="616" ht="12.75" customHeight="1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</row>
    <row r="617" ht="12.75" customHeight="1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</row>
    <row r="618" ht="12.75" customHeight="1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</row>
    <row r="619" ht="12.75" customHeight="1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</row>
    <row r="620" ht="12.75" customHeight="1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</row>
    <row r="621" ht="12.75" customHeight="1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</row>
    <row r="622" ht="12.75" customHeight="1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</row>
    <row r="623" ht="12.75" customHeight="1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</row>
    <row r="624" ht="12.75" customHeight="1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</row>
    <row r="625" ht="12.75" customHeight="1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</row>
    <row r="626" ht="12.75" customHeight="1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</row>
    <row r="627" ht="12.75" customHeight="1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</row>
    <row r="628" ht="12.75" customHeight="1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</row>
    <row r="629" ht="12.75" customHeight="1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</row>
    <row r="630" ht="12.75" customHeight="1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</row>
    <row r="631" ht="12.75" customHeight="1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</row>
    <row r="632" ht="12.75" customHeight="1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</row>
    <row r="633" ht="12.75" customHeight="1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</row>
    <row r="634" ht="12.75" customHeight="1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</row>
    <row r="635" ht="12.75" customHeight="1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</row>
    <row r="636" ht="12.75" customHeight="1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</row>
    <row r="637" ht="12.75" customHeight="1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</row>
    <row r="638" ht="12.75" customHeight="1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</row>
    <row r="639" ht="12.75" customHeight="1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</row>
    <row r="640" ht="12.75" customHeight="1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</row>
    <row r="641" ht="12.75" customHeight="1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</row>
    <row r="642" ht="12.75" customHeight="1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</row>
    <row r="643" ht="12.75" customHeight="1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</row>
    <row r="644" ht="12.75" customHeight="1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</row>
    <row r="645" ht="12.75" customHeight="1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</row>
    <row r="646" ht="12.75" customHeight="1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</row>
    <row r="647" ht="12.75" customHeight="1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</row>
    <row r="648" ht="12.75" customHeight="1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</row>
    <row r="649" ht="12.75" customHeight="1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</row>
    <row r="650" ht="12.75" customHeight="1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</row>
    <row r="651" ht="12.75" customHeight="1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</row>
    <row r="652" ht="12.75" customHeight="1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</row>
    <row r="653" ht="12.75" customHeight="1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</row>
    <row r="654" ht="12.75" customHeight="1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</row>
    <row r="655" ht="12.75" customHeight="1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</row>
    <row r="656" ht="12.75" customHeight="1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</row>
    <row r="657" ht="12.75" customHeight="1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</row>
    <row r="658" ht="12.75" customHeight="1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</row>
    <row r="659" ht="12.75" customHeight="1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</row>
    <row r="660" ht="12.75" customHeight="1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</row>
    <row r="661" ht="12.75" customHeight="1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</row>
    <row r="662" ht="12.75" customHeight="1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</row>
    <row r="663" ht="12.75" customHeight="1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</row>
    <row r="664" ht="12.75" customHeight="1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</row>
    <row r="665" ht="12.75" customHeight="1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</row>
    <row r="666" ht="12.75" customHeight="1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</row>
    <row r="667" ht="12.75" customHeight="1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</row>
    <row r="668" ht="12.75" customHeight="1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</row>
    <row r="669" ht="12.75" customHeight="1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</row>
    <row r="670" ht="12.75" customHeight="1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</row>
    <row r="671" ht="12.75" customHeight="1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</row>
    <row r="672" ht="12.75" customHeight="1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</row>
    <row r="673" ht="12.75" customHeight="1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</row>
    <row r="674" ht="12.75" customHeight="1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</row>
    <row r="675" ht="12.75" customHeight="1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</row>
    <row r="676" ht="12.75" customHeight="1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</row>
    <row r="677" ht="12.75" customHeight="1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</row>
    <row r="678" ht="12.75" customHeight="1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</row>
    <row r="679" ht="12.75" customHeight="1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</row>
    <row r="680" ht="12.75" customHeight="1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</row>
    <row r="681" ht="12.75" customHeight="1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</row>
    <row r="682" ht="12.75" customHeight="1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</row>
    <row r="683" ht="12.75" customHeight="1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</row>
    <row r="684" ht="12.75" customHeight="1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</row>
    <row r="685" ht="12.75" customHeight="1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</row>
    <row r="686" ht="12.75" customHeight="1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</row>
    <row r="687" ht="12.75" customHeight="1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</row>
    <row r="688" ht="12.75" customHeight="1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</row>
    <row r="689" ht="12.75" customHeight="1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</row>
    <row r="690" ht="12.75" customHeight="1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</row>
    <row r="691" ht="12.75" customHeight="1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</row>
    <row r="692" ht="12.75" customHeight="1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</row>
    <row r="693" ht="12.75" customHeight="1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</row>
    <row r="694" ht="12.75" customHeight="1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</row>
    <row r="695" ht="12.75" customHeight="1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</row>
    <row r="696" ht="12.75" customHeight="1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</row>
    <row r="697" ht="12.75" customHeight="1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</row>
    <row r="698" ht="12.75" customHeight="1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</row>
    <row r="699" ht="12.75" customHeight="1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</row>
    <row r="700" ht="12.75" customHeight="1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</row>
    <row r="701" ht="12.75" customHeight="1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</row>
    <row r="702" ht="12.75" customHeight="1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</row>
    <row r="703" ht="12.75" customHeight="1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</row>
    <row r="704" ht="12.75" customHeight="1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</row>
    <row r="705" ht="12.75" customHeight="1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</row>
    <row r="706" ht="12.75" customHeight="1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</row>
    <row r="707" ht="12.75" customHeight="1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</row>
    <row r="708" ht="12.75" customHeight="1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</row>
    <row r="709" ht="12.75" customHeight="1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</row>
    <row r="710" ht="12.75" customHeight="1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</row>
    <row r="711" ht="12.75" customHeight="1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</row>
    <row r="712" ht="12.75" customHeight="1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</row>
    <row r="713" ht="12.75" customHeight="1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</row>
    <row r="714" ht="12.75" customHeight="1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</row>
    <row r="715" ht="12.75" customHeight="1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</row>
    <row r="716" ht="12.75" customHeight="1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</row>
    <row r="717" ht="12.75" customHeight="1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</row>
    <row r="718" ht="12.75" customHeight="1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</row>
    <row r="719" ht="12.75" customHeight="1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</row>
    <row r="720" ht="12.75" customHeight="1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</row>
    <row r="721" ht="12.75" customHeight="1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</row>
    <row r="722" ht="12.75" customHeight="1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</row>
    <row r="723" ht="12.75" customHeight="1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</row>
    <row r="724" ht="12.75" customHeight="1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</row>
    <row r="725" ht="12.75" customHeight="1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</row>
    <row r="726" ht="12.75" customHeight="1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</row>
    <row r="727" ht="12.75" customHeight="1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</row>
    <row r="728" ht="12.75" customHeight="1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</row>
    <row r="729" ht="12.75" customHeight="1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</row>
    <row r="730" ht="12.75" customHeight="1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</row>
    <row r="731" ht="12.75" customHeight="1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</row>
    <row r="732" ht="12.75" customHeight="1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</row>
    <row r="733" ht="12.75" customHeight="1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</row>
    <row r="734" ht="12.75" customHeight="1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</row>
    <row r="735" ht="12.75" customHeight="1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</row>
    <row r="736" ht="12.75" customHeight="1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</row>
    <row r="737" ht="12.75" customHeight="1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</row>
    <row r="738" ht="12.75" customHeight="1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</row>
    <row r="739" ht="12.75" customHeight="1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</row>
    <row r="740" ht="12.75" customHeight="1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</row>
    <row r="741" ht="12.75" customHeight="1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</row>
    <row r="742" ht="12.75" customHeight="1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</row>
    <row r="743" ht="12.75" customHeight="1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</row>
    <row r="744" ht="12.75" customHeight="1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</row>
    <row r="745" ht="12.75" customHeight="1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</row>
    <row r="746" ht="12.75" customHeight="1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</row>
    <row r="747" ht="12.75" customHeight="1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</row>
    <row r="748" ht="12.75" customHeight="1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</row>
    <row r="749" ht="12.75" customHeight="1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</row>
    <row r="750" ht="12.75" customHeight="1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</row>
    <row r="751" ht="12.75" customHeight="1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</row>
    <row r="752" ht="12.75" customHeight="1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</row>
    <row r="753" ht="12.75" customHeight="1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</row>
    <row r="754" ht="12.75" customHeight="1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</row>
    <row r="755" ht="12.75" customHeight="1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</row>
    <row r="756" ht="12.75" customHeight="1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</row>
    <row r="757" ht="12.75" customHeight="1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</row>
    <row r="758" ht="12.75" customHeight="1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</row>
    <row r="759" ht="12.75" customHeight="1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</row>
    <row r="760" ht="12.75" customHeight="1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</row>
    <row r="761" ht="12.75" customHeight="1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</row>
    <row r="762" ht="12.75" customHeight="1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</row>
    <row r="763" ht="12.75" customHeight="1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</row>
    <row r="764" ht="12.75" customHeight="1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</row>
    <row r="765" ht="12.75" customHeight="1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</row>
    <row r="766" ht="12.75" customHeight="1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</row>
    <row r="767" ht="12.75" customHeight="1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</row>
    <row r="768" ht="12.75" customHeight="1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</row>
    <row r="769" ht="12.75" customHeight="1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</row>
    <row r="770" ht="12.75" customHeight="1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</row>
    <row r="771" ht="12.75" customHeight="1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</row>
    <row r="772" ht="12.75" customHeight="1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</row>
    <row r="773" ht="12.75" customHeight="1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</row>
    <row r="774" ht="12.75" customHeight="1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</row>
    <row r="775" ht="12.75" customHeight="1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</row>
    <row r="776" ht="12.75" customHeight="1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</row>
    <row r="777" ht="12.75" customHeight="1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</row>
    <row r="778" ht="12.75" customHeight="1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</row>
    <row r="779" ht="12.75" customHeight="1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</row>
    <row r="780" ht="12.75" customHeight="1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</row>
    <row r="781" ht="12.75" customHeight="1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</row>
    <row r="782" ht="12.75" customHeight="1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</row>
    <row r="783" ht="12.75" customHeight="1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</row>
    <row r="784" ht="12.75" customHeight="1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</row>
    <row r="785" ht="12.75" customHeight="1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</row>
    <row r="786" ht="12.75" customHeight="1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</row>
    <row r="787" ht="12.75" customHeight="1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</row>
    <row r="788" ht="12.75" customHeight="1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</row>
    <row r="789" ht="12.75" customHeight="1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</row>
    <row r="790" ht="12.75" customHeight="1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</row>
    <row r="791" ht="12.75" customHeight="1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</row>
    <row r="792" ht="12.75" customHeight="1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</row>
    <row r="793" ht="12.75" customHeight="1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</row>
    <row r="794" ht="12.75" customHeight="1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</row>
    <row r="795" ht="12.75" customHeight="1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</row>
    <row r="796" ht="12.75" customHeight="1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</row>
    <row r="797" ht="12.75" customHeight="1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</row>
    <row r="798" ht="12.75" customHeight="1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</row>
    <row r="799" ht="12.75" customHeight="1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</row>
    <row r="800" ht="12.75" customHeight="1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</row>
    <row r="801" ht="12.75" customHeight="1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</row>
    <row r="802" ht="12.75" customHeight="1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</row>
    <row r="803" ht="12.75" customHeight="1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</row>
    <row r="804" ht="12.75" customHeight="1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</row>
    <row r="805" ht="12.75" customHeight="1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</row>
    <row r="806" ht="12.75" customHeight="1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</row>
    <row r="807" ht="12.75" customHeight="1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</row>
    <row r="808" ht="12.75" customHeight="1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</row>
    <row r="809" ht="12.75" customHeight="1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</row>
    <row r="810" ht="12.75" customHeight="1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</row>
    <row r="811" ht="12.75" customHeight="1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</row>
    <row r="812" ht="12.75" customHeight="1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</row>
    <row r="813" ht="12.75" customHeight="1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</row>
    <row r="814" ht="12.75" customHeight="1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</row>
    <row r="815" ht="12.75" customHeight="1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</row>
    <row r="816" ht="12.75" customHeight="1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</row>
    <row r="817" ht="12.75" customHeight="1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</row>
    <row r="818" ht="12.75" customHeight="1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</row>
    <row r="819" ht="12.75" customHeight="1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</row>
    <row r="820" ht="12.75" customHeight="1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</row>
    <row r="821" ht="12.75" customHeight="1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</row>
    <row r="822" ht="12.75" customHeight="1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</row>
    <row r="823" ht="12.75" customHeight="1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</row>
    <row r="824" ht="12.75" customHeight="1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</row>
    <row r="825" ht="12.75" customHeight="1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</row>
    <row r="826" ht="12.75" customHeight="1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</row>
    <row r="827" ht="12.75" customHeight="1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</row>
    <row r="828" ht="12.75" customHeight="1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</row>
    <row r="829" ht="12.75" customHeight="1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</row>
    <row r="830" ht="12.75" customHeight="1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</row>
    <row r="831" ht="12.75" customHeight="1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</row>
    <row r="832" ht="12.75" customHeight="1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</row>
    <row r="833" ht="12.75" customHeight="1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</row>
    <row r="834" ht="12.75" customHeight="1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</row>
    <row r="835" ht="12.75" customHeight="1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</row>
    <row r="836" ht="12.75" customHeight="1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</row>
    <row r="837" ht="12.75" customHeight="1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</row>
    <row r="838" ht="12.75" customHeight="1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</row>
    <row r="839" ht="12.75" customHeight="1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</row>
    <row r="840" ht="12.75" customHeight="1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</row>
    <row r="841" ht="12.75" customHeight="1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</row>
    <row r="842" ht="12.75" customHeight="1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</row>
    <row r="843" ht="12.75" customHeight="1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</row>
    <row r="844" ht="12.75" customHeight="1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</row>
    <row r="845" ht="12.75" customHeight="1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</row>
    <row r="846" ht="12.75" customHeight="1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</row>
    <row r="847" ht="12.75" customHeight="1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</row>
    <row r="848" ht="12.75" customHeight="1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</row>
    <row r="849" ht="12.75" customHeight="1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</row>
    <row r="850" ht="12.75" customHeight="1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</row>
    <row r="851" ht="12.75" customHeight="1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</row>
    <row r="852" ht="12.75" customHeight="1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</row>
    <row r="853" ht="12.75" customHeight="1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</row>
    <row r="854" ht="12.75" customHeight="1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</row>
    <row r="855" ht="12.75" customHeight="1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</row>
    <row r="856" ht="12.75" customHeight="1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</row>
    <row r="857" ht="12.75" customHeight="1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</row>
    <row r="858" ht="12.75" customHeight="1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</row>
    <row r="859" ht="12.75" customHeight="1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</row>
    <row r="860" ht="12.75" customHeight="1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</row>
    <row r="861" ht="12.75" customHeight="1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</row>
    <row r="862" ht="12.75" customHeight="1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</row>
    <row r="863" ht="12.75" customHeight="1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</row>
    <row r="864" ht="12.75" customHeight="1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</row>
    <row r="865" ht="12.75" customHeight="1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</row>
    <row r="866" ht="12.75" customHeight="1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</row>
    <row r="867" ht="12.75" customHeight="1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</row>
    <row r="868" ht="12.75" customHeight="1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</row>
    <row r="869" ht="12.75" customHeight="1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</row>
    <row r="870" ht="12.75" customHeight="1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</row>
    <row r="871" ht="12.75" customHeight="1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</row>
    <row r="872" ht="12.75" customHeight="1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</row>
    <row r="873" ht="12.75" customHeight="1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</row>
    <row r="874" ht="12.75" customHeight="1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</row>
    <row r="875" ht="12.75" customHeight="1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</row>
    <row r="876" ht="12.75" customHeight="1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</row>
    <row r="877" ht="12.75" customHeight="1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</row>
    <row r="878" ht="12.75" customHeight="1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</row>
    <row r="879" ht="12.75" customHeight="1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</row>
    <row r="880" ht="12.75" customHeight="1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</row>
    <row r="881" ht="12.75" customHeight="1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</row>
    <row r="882" ht="12.75" customHeight="1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</row>
    <row r="883" ht="12.75" customHeight="1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</row>
    <row r="884" ht="12.75" customHeight="1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</row>
    <row r="885" ht="12.75" customHeight="1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</row>
    <row r="886" ht="12.75" customHeight="1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</row>
    <row r="887" ht="12.75" customHeight="1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</row>
    <row r="888" ht="12.75" customHeight="1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</row>
    <row r="889" ht="12.75" customHeight="1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</row>
    <row r="890" ht="12.75" customHeight="1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</row>
    <row r="891" ht="12.75" customHeight="1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</row>
    <row r="892" ht="12.75" customHeight="1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</row>
    <row r="893" ht="12.75" customHeight="1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</row>
    <row r="894" ht="12.75" customHeight="1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</row>
    <row r="895" ht="12.75" customHeight="1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</row>
    <row r="896" ht="12.75" customHeight="1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</row>
    <row r="897" ht="12.75" customHeight="1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</row>
    <row r="898" ht="12.75" customHeight="1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</row>
    <row r="899" ht="12.75" customHeight="1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</row>
    <row r="900" ht="12.75" customHeight="1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</row>
    <row r="901" ht="12.75" customHeight="1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</row>
    <row r="902" ht="12.75" customHeight="1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</row>
    <row r="903" ht="12.75" customHeight="1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</row>
    <row r="904" ht="12.75" customHeight="1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</row>
    <row r="905" ht="12.75" customHeight="1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</row>
    <row r="906" ht="12.75" customHeight="1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</row>
    <row r="907" ht="12.75" customHeight="1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</row>
    <row r="908" ht="12.75" customHeight="1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</row>
    <row r="909" ht="12.75" customHeight="1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</row>
    <row r="910" ht="12.75" customHeight="1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</row>
    <row r="911" ht="12.75" customHeight="1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</row>
    <row r="912" ht="12.75" customHeight="1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</row>
    <row r="913" ht="12.75" customHeight="1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</row>
    <row r="914" ht="12.75" customHeight="1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</row>
    <row r="915" ht="12.75" customHeight="1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</row>
    <row r="916" ht="12.75" customHeight="1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</row>
    <row r="917" ht="12.75" customHeight="1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</row>
    <row r="918" ht="12.75" customHeight="1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</row>
    <row r="919" ht="12.75" customHeight="1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</row>
    <row r="920" ht="12.75" customHeight="1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</row>
    <row r="921" ht="12.75" customHeight="1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</row>
    <row r="922" ht="12.75" customHeight="1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</row>
    <row r="923" ht="12.75" customHeight="1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</row>
    <row r="924" ht="12.75" customHeight="1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</row>
    <row r="925" ht="12.75" customHeight="1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</row>
    <row r="926" ht="12.75" customHeight="1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</row>
    <row r="927" ht="12.75" customHeight="1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</row>
    <row r="928" ht="12.75" customHeight="1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</row>
    <row r="929" ht="12.75" customHeight="1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</row>
    <row r="930" ht="12.75" customHeight="1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</row>
    <row r="931" ht="12.75" customHeight="1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</row>
    <row r="932" ht="12.75" customHeight="1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</row>
    <row r="933" ht="12.75" customHeight="1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</row>
    <row r="934" ht="12.75" customHeight="1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</row>
    <row r="935" ht="12.75" customHeight="1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</row>
    <row r="936" ht="12.75" customHeight="1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</row>
    <row r="937" ht="12.75" customHeight="1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</row>
    <row r="938" ht="12.75" customHeight="1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</row>
    <row r="939" ht="12.75" customHeight="1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</row>
    <row r="940" ht="12.75" customHeight="1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</row>
    <row r="941" ht="12.75" customHeight="1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</row>
    <row r="942" ht="12.75" customHeight="1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</row>
    <row r="943" ht="12.75" customHeight="1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</row>
    <row r="944" ht="12.75" customHeight="1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</row>
    <row r="945" ht="12.75" customHeight="1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</row>
    <row r="946" ht="12.75" customHeight="1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</row>
    <row r="947" ht="12.75" customHeight="1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</row>
    <row r="948" ht="12.75" customHeight="1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</row>
    <row r="949" ht="12.75" customHeight="1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</row>
    <row r="950" ht="12.75" customHeight="1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</row>
    <row r="951" ht="12.75" customHeight="1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</row>
    <row r="952" ht="12.75" customHeight="1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</row>
    <row r="953" ht="12.75" customHeight="1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</row>
    <row r="954" ht="12.75" customHeight="1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</row>
    <row r="955" ht="12.75" customHeight="1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</row>
    <row r="956" ht="12.75" customHeight="1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</row>
    <row r="957" ht="12.75" customHeight="1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</row>
    <row r="958" ht="12.75" customHeight="1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</row>
    <row r="959" ht="12.75" customHeight="1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</row>
    <row r="960" ht="12.75" customHeight="1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</row>
    <row r="961" ht="12.75" customHeight="1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</row>
    <row r="962" ht="12.75" customHeight="1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</row>
    <row r="963" ht="12.75" customHeight="1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</row>
    <row r="964" ht="12.75" customHeight="1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</row>
    <row r="965" ht="12.75" customHeight="1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</row>
    <row r="966" ht="12.75" customHeight="1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</row>
    <row r="967" ht="12.75" customHeight="1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</row>
    <row r="968" ht="12.75" customHeight="1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</row>
    <row r="969" ht="12.75" customHeight="1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</row>
    <row r="970" ht="12.75" customHeight="1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</row>
    <row r="971" ht="12.75" customHeight="1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</row>
    <row r="972" ht="12.75" customHeight="1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</row>
    <row r="973" ht="12.75" customHeight="1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</row>
    <row r="974" ht="12.75" customHeight="1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</row>
    <row r="975" ht="12.75" customHeight="1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</row>
    <row r="976" ht="12.75" customHeight="1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</row>
    <row r="977" ht="12.75" customHeight="1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</row>
    <row r="978" ht="12.75" customHeight="1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</row>
    <row r="979" ht="12.75" customHeight="1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</row>
    <row r="980" ht="12.75" customHeight="1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</row>
    <row r="981" ht="12.75" customHeight="1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</row>
    <row r="982" ht="12.75" customHeight="1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</row>
    <row r="983" ht="12.75" customHeight="1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</row>
    <row r="984" ht="12.75" customHeight="1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</row>
    <row r="985" ht="12.75" customHeight="1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</row>
    <row r="986" ht="12.75" customHeight="1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</row>
    <row r="987" ht="12.75" customHeight="1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</row>
    <row r="988" ht="12.75" customHeight="1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</row>
    <row r="989" ht="12.75" customHeight="1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</row>
    <row r="990" ht="12.75" customHeight="1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</row>
    <row r="991" ht="12.75" customHeight="1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</row>
    <row r="992" ht="12.75" customHeight="1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</row>
    <row r="993" ht="12.75" customHeight="1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</row>
    <row r="994" ht="12.75" customHeight="1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</row>
    <row r="995" ht="12.75" customHeight="1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</row>
    <row r="996" ht="12.75" customHeight="1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</row>
    <row r="997" ht="12.75" customHeight="1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</row>
    <row r="998" ht="12.75" customHeight="1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</row>
    <row r="999" ht="12.75" customHeight="1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</row>
    <row r="1000" ht="12.75" customHeight="1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</row>
  </sheetData>
  <mergeCells count="3">
    <mergeCell ref="A1:P1"/>
    <mergeCell ref="A2:P2"/>
    <mergeCell ref="A37:P37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7.43"/>
    <col customWidth="1" min="2" max="2" width="21.0"/>
    <col customWidth="1" min="3" max="3" width="23.71"/>
    <col customWidth="1" min="4" max="4" width="19.71"/>
    <col customWidth="1" min="5" max="5" width="21.57"/>
    <col customWidth="1" min="6" max="6" width="28.71"/>
  </cols>
  <sheetData>
    <row r="1">
      <c r="A1" s="5"/>
      <c r="B1" s="6" t="s">
        <v>99</v>
      </c>
      <c r="C1" s="141" t="s">
        <v>100</v>
      </c>
      <c r="D1" s="141" t="s">
        <v>101</v>
      </c>
      <c r="E1" s="141" t="s">
        <v>102</v>
      </c>
      <c r="F1" s="141" t="s">
        <v>103</v>
      </c>
    </row>
    <row r="2">
      <c r="A2" s="9" t="s">
        <v>17</v>
      </c>
      <c r="B2" s="10"/>
      <c r="C2" s="10"/>
      <c r="D2" s="10"/>
      <c r="E2" s="10"/>
      <c r="F2" s="10"/>
    </row>
    <row r="3">
      <c r="A3" s="12" t="s">
        <v>18</v>
      </c>
      <c r="B3" s="13">
        <v>4127.34</v>
      </c>
      <c r="C3" s="13">
        <v>4561.64</v>
      </c>
      <c r="D3" s="13">
        <v>3138.77</v>
      </c>
      <c r="E3" s="13">
        <v>2234.37</v>
      </c>
      <c r="F3" s="13">
        <f t="shared" ref="F3:F6" si="1">AVERAGE(B3:C3)</f>
        <v>4344.49</v>
      </c>
    </row>
    <row r="4">
      <c r="A4" s="12" t="s">
        <v>19</v>
      </c>
      <c r="B4" s="16">
        <v>672.05</v>
      </c>
      <c r="C4" s="13">
        <v>575.0</v>
      </c>
      <c r="D4" s="13">
        <v>0.0</v>
      </c>
      <c r="E4" s="13">
        <v>599.28</v>
      </c>
      <c r="F4" s="13">
        <f t="shared" si="1"/>
        <v>623.525</v>
      </c>
    </row>
    <row r="5">
      <c r="A5" s="12" t="s">
        <v>20</v>
      </c>
      <c r="B5" s="16">
        <v>493.2</v>
      </c>
      <c r="C5" s="13">
        <v>330.0</v>
      </c>
      <c r="D5" s="13">
        <v>0.0</v>
      </c>
      <c r="E5" s="13">
        <v>81.0</v>
      </c>
      <c r="F5" s="13">
        <f t="shared" si="1"/>
        <v>411.6</v>
      </c>
    </row>
    <row r="6">
      <c r="A6" s="12" t="s">
        <v>21</v>
      </c>
      <c r="B6" s="16">
        <v>250.0</v>
      </c>
      <c r="C6" s="13">
        <v>42.42</v>
      </c>
      <c r="D6" s="13">
        <v>0.0</v>
      </c>
      <c r="E6" s="13"/>
      <c r="F6" s="13">
        <f t="shared" si="1"/>
        <v>146.21</v>
      </c>
    </row>
    <row r="7">
      <c r="A7" s="9" t="s">
        <v>22</v>
      </c>
      <c r="B7" s="20">
        <f t="shared" ref="B7:F7" si="2">SUM(B3:B6)</f>
        <v>5542.59</v>
      </c>
      <c r="C7" s="20">
        <f t="shared" si="2"/>
        <v>5509.06</v>
      </c>
      <c r="D7" s="20">
        <f t="shared" si="2"/>
        <v>3138.77</v>
      </c>
      <c r="E7" s="20">
        <f t="shared" si="2"/>
        <v>2914.65</v>
      </c>
      <c r="F7" s="20">
        <f t="shared" si="2"/>
        <v>5525.825</v>
      </c>
    </row>
    <row r="8">
      <c r="A8" s="5"/>
      <c r="B8" s="21"/>
    </row>
    <row r="9">
      <c r="A9" s="22" t="s">
        <v>23</v>
      </c>
      <c r="B9" s="23"/>
      <c r="C9" s="23"/>
      <c r="D9" s="23"/>
      <c r="E9" s="23"/>
      <c r="F9" s="23"/>
    </row>
    <row r="10">
      <c r="A10" s="12" t="s">
        <v>24</v>
      </c>
      <c r="B10" s="13">
        <v>1619.41</v>
      </c>
      <c r="C10" s="13">
        <v>870.18</v>
      </c>
      <c r="D10" s="13">
        <v>285.15</v>
      </c>
      <c r="E10" s="13">
        <v>0.0</v>
      </c>
      <c r="F10" s="13">
        <f t="shared" ref="F10:F27" si="3">AVERAGE(B10:C10)</f>
        <v>1244.795</v>
      </c>
    </row>
    <row r="11">
      <c r="A11" s="12" t="s">
        <v>25</v>
      </c>
      <c r="B11" s="13">
        <v>0.0</v>
      </c>
      <c r="C11" s="13">
        <v>90.65</v>
      </c>
      <c r="D11" s="13">
        <v>0.0</v>
      </c>
      <c r="E11" s="13">
        <v>0.0</v>
      </c>
      <c r="F11" s="13">
        <f t="shared" si="3"/>
        <v>45.325</v>
      </c>
    </row>
    <row r="12">
      <c r="A12" s="26" t="s">
        <v>26</v>
      </c>
      <c r="B12" s="13">
        <v>404.0</v>
      </c>
      <c r="C12" s="13">
        <v>120.0</v>
      </c>
      <c r="D12" s="13">
        <v>0.0</v>
      </c>
      <c r="E12" s="13">
        <v>0.0</v>
      </c>
      <c r="F12" s="13">
        <f t="shared" si="3"/>
        <v>262</v>
      </c>
    </row>
    <row r="13">
      <c r="A13" s="12" t="s">
        <v>27</v>
      </c>
      <c r="B13" s="13">
        <v>1000.0</v>
      </c>
      <c r="C13" s="13">
        <v>437.61</v>
      </c>
      <c r="D13" s="13">
        <v>0.0</v>
      </c>
      <c r="E13" s="13">
        <v>0.0</v>
      </c>
      <c r="F13" s="13">
        <f t="shared" si="3"/>
        <v>718.805</v>
      </c>
    </row>
    <row r="14">
      <c r="A14" s="12" t="s">
        <v>28</v>
      </c>
      <c r="B14" s="13">
        <v>0.0</v>
      </c>
      <c r="C14" s="13">
        <v>300.0</v>
      </c>
      <c r="D14" s="13">
        <v>0.0</v>
      </c>
      <c r="E14" s="13"/>
      <c r="F14" s="13">
        <f t="shared" si="3"/>
        <v>150</v>
      </c>
    </row>
    <row r="15">
      <c r="A15" s="12" t="s">
        <v>29</v>
      </c>
      <c r="B15" s="13">
        <v>275.0</v>
      </c>
      <c r="C15" s="13">
        <v>325.0</v>
      </c>
      <c r="D15" s="13">
        <v>300.0</v>
      </c>
      <c r="E15" s="13">
        <v>300.0</v>
      </c>
      <c r="F15" s="13">
        <f t="shared" si="3"/>
        <v>300</v>
      </c>
    </row>
    <row r="16">
      <c r="A16" s="12" t="s">
        <v>30</v>
      </c>
      <c r="B16" s="13">
        <v>250.0</v>
      </c>
      <c r="C16" s="13">
        <v>250.0</v>
      </c>
      <c r="D16" s="13">
        <v>0.0</v>
      </c>
      <c r="E16" s="13">
        <v>250.0</v>
      </c>
      <c r="F16" s="13">
        <f t="shared" si="3"/>
        <v>250</v>
      </c>
    </row>
    <row r="17">
      <c r="A17" s="12" t="s">
        <v>31</v>
      </c>
      <c r="B17" s="13">
        <v>154.87</v>
      </c>
      <c r="C17" s="13">
        <v>213.03</v>
      </c>
      <c r="D17" s="13">
        <v>0.0</v>
      </c>
      <c r="E17" s="13"/>
      <c r="F17" s="13">
        <f t="shared" si="3"/>
        <v>183.95</v>
      </c>
    </row>
    <row r="18">
      <c r="A18" s="12" t="s">
        <v>32</v>
      </c>
      <c r="B18" s="13">
        <v>176.0</v>
      </c>
      <c r="C18" s="13">
        <v>166.0</v>
      </c>
      <c r="D18" s="13">
        <v>134.0</v>
      </c>
      <c r="E18" s="13">
        <v>106.0</v>
      </c>
      <c r="F18" s="13">
        <f t="shared" si="3"/>
        <v>171</v>
      </c>
    </row>
    <row r="19">
      <c r="A19" s="12" t="s">
        <v>33</v>
      </c>
      <c r="B19" s="13">
        <v>0.0</v>
      </c>
      <c r="C19" s="13">
        <v>0.0</v>
      </c>
      <c r="D19" s="13">
        <v>0.0</v>
      </c>
      <c r="E19" s="13">
        <v>0.0</v>
      </c>
      <c r="F19" s="13">
        <f t="shared" si="3"/>
        <v>0</v>
      </c>
    </row>
    <row r="20">
      <c r="A20" s="12" t="s">
        <v>34</v>
      </c>
      <c r="B20" s="13">
        <v>0.0</v>
      </c>
      <c r="C20" s="13">
        <v>0.0</v>
      </c>
      <c r="D20" s="13">
        <v>0.0</v>
      </c>
      <c r="E20" s="13">
        <v>0.0</v>
      </c>
      <c r="F20" s="13">
        <f t="shared" si="3"/>
        <v>0</v>
      </c>
    </row>
    <row r="21">
      <c r="A21" s="12" t="s">
        <v>35</v>
      </c>
      <c r="B21" s="13">
        <v>114.51</v>
      </c>
      <c r="C21" s="13">
        <v>155.75</v>
      </c>
      <c r="D21" s="13">
        <v>101.94</v>
      </c>
      <c r="E21" s="13">
        <v>0.0</v>
      </c>
      <c r="F21" s="13">
        <f t="shared" si="3"/>
        <v>135.13</v>
      </c>
    </row>
    <row r="22">
      <c r="A22" s="12" t="s">
        <v>36</v>
      </c>
      <c r="B22" s="13">
        <v>352.76</v>
      </c>
      <c r="C22" s="13">
        <v>639.28</v>
      </c>
      <c r="D22" s="13">
        <v>427.2</v>
      </c>
      <c r="E22" s="13">
        <v>0.0</v>
      </c>
      <c r="F22" s="13">
        <f t="shared" si="3"/>
        <v>496.02</v>
      </c>
    </row>
    <row r="23">
      <c r="A23" s="12" t="s">
        <v>37</v>
      </c>
      <c r="B23" s="13">
        <v>19.74</v>
      </c>
      <c r="C23" s="13">
        <v>177.87</v>
      </c>
      <c r="D23" s="13">
        <v>370.48</v>
      </c>
      <c r="E23" s="13">
        <v>172.35</v>
      </c>
      <c r="F23" s="13">
        <f t="shared" si="3"/>
        <v>98.805</v>
      </c>
    </row>
    <row r="24">
      <c r="A24" s="12" t="s">
        <v>38</v>
      </c>
      <c r="B24" s="13">
        <v>0.0</v>
      </c>
      <c r="C24" s="13">
        <v>585.68</v>
      </c>
      <c r="D24" s="13">
        <v>357.92</v>
      </c>
      <c r="E24" s="13">
        <v>0.0</v>
      </c>
      <c r="F24" s="13">
        <f t="shared" si="3"/>
        <v>292.84</v>
      </c>
    </row>
    <row r="25">
      <c r="A25" s="12" t="s">
        <v>39</v>
      </c>
      <c r="B25" s="13">
        <v>0.0</v>
      </c>
      <c r="C25" s="13">
        <v>288.12</v>
      </c>
      <c r="D25" s="13">
        <v>0.0</v>
      </c>
      <c r="E25" s="13">
        <v>149.83</v>
      </c>
      <c r="F25" s="13">
        <f t="shared" si="3"/>
        <v>144.06</v>
      </c>
    </row>
    <row r="26">
      <c r="A26" s="32" t="s">
        <v>40</v>
      </c>
      <c r="B26" s="13">
        <v>2437.82</v>
      </c>
      <c r="C26" s="13">
        <v>2002.12</v>
      </c>
      <c r="D26" s="13"/>
      <c r="E26" s="13"/>
      <c r="F26" s="13">
        <f t="shared" si="3"/>
        <v>2219.97</v>
      </c>
    </row>
    <row r="27">
      <c r="A27" s="12" t="s">
        <v>42</v>
      </c>
      <c r="B27" s="13">
        <v>0.0</v>
      </c>
      <c r="C27" s="13">
        <v>0.0</v>
      </c>
      <c r="D27" s="13"/>
      <c r="E27" s="13"/>
      <c r="F27" s="13">
        <f t="shared" si="3"/>
        <v>0</v>
      </c>
    </row>
    <row r="28">
      <c r="A28" s="22" t="s">
        <v>43</v>
      </c>
      <c r="B28" s="33">
        <f t="shared" ref="B28:F28" si="4">SUM(B10:B27)</f>
        <v>6804.11</v>
      </c>
      <c r="C28" s="33">
        <f t="shared" si="4"/>
        <v>6621.29</v>
      </c>
      <c r="D28" s="33">
        <f t="shared" si="4"/>
        <v>1976.69</v>
      </c>
      <c r="E28" s="33">
        <f t="shared" si="4"/>
        <v>978.18</v>
      </c>
      <c r="F28" s="33">
        <f t="shared" si="4"/>
        <v>6712.7</v>
      </c>
    </row>
  </sheetData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2022-01-21T19:09:15Z</dcterms:created>
  <dc:creator>Craig Hargett</dc:creator>
</cp:coreProperties>
</file>